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C3BAC2E4-996D-4D7D-81E4-6AF7E852491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1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Classificação!$A$1:$K$17</definedName>
    <definedName name="_xlnm.Print_Area" localSheetId="0">'Tabela 1ª Fase'!$A$1:$N$37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8" l="1"/>
  <c r="P11" i="8" s="1"/>
  <c r="N16" i="8"/>
  <c r="P16" i="8"/>
  <c r="N15" i="8"/>
  <c r="P15" i="8" s="1"/>
  <c r="N14" i="8"/>
  <c r="P14" i="8" s="1"/>
  <c r="N13" i="8"/>
  <c r="P13" i="8" s="1"/>
  <c r="N12" i="8"/>
  <c r="P12" i="8" s="1"/>
  <c r="N9" i="8"/>
  <c r="P9" i="8" s="1"/>
  <c r="N8" i="8"/>
  <c r="P8" i="8" s="1"/>
  <c r="N7" i="8"/>
  <c r="P7" i="8" s="1"/>
  <c r="N6" i="8"/>
  <c r="P6" i="8"/>
  <c r="N5" i="8"/>
  <c r="P5" i="8" s="1"/>
  <c r="N4" i="8"/>
  <c r="P4" i="8" s="1"/>
  <c r="D4" i="8"/>
  <c r="C4" i="8"/>
  <c r="F4" i="8"/>
  <c r="G4" i="8"/>
  <c r="H4" i="8"/>
  <c r="I4" i="8"/>
  <c r="J4" i="8"/>
  <c r="D5" i="8"/>
  <c r="C5" i="8"/>
  <c r="F5" i="8"/>
  <c r="G5" i="8"/>
  <c r="H5" i="8"/>
  <c r="I5" i="8"/>
  <c r="J5" i="8"/>
  <c r="D9" i="8"/>
  <c r="C9" i="8"/>
  <c r="F9" i="8"/>
  <c r="G9" i="8"/>
  <c r="H9" i="8"/>
  <c r="I9" i="8"/>
  <c r="J9" i="8"/>
  <c r="D7" i="8"/>
  <c r="C7" i="8"/>
  <c r="F7" i="8"/>
  <c r="G7" i="8"/>
  <c r="H7" i="8"/>
  <c r="I7" i="8"/>
  <c r="J7" i="8"/>
  <c r="D8" i="8"/>
  <c r="C8" i="8"/>
  <c r="F8" i="8"/>
  <c r="G8" i="8"/>
  <c r="H8" i="8"/>
  <c r="I8" i="8"/>
  <c r="J8" i="8"/>
  <c r="D6" i="8"/>
  <c r="C6" i="8"/>
  <c r="F6" i="8"/>
  <c r="G6" i="8"/>
  <c r="H6" i="8"/>
  <c r="I6" i="8"/>
  <c r="J6" i="8"/>
  <c r="D15" i="8"/>
  <c r="C15" i="8"/>
  <c r="F15" i="8"/>
  <c r="G15" i="8"/>
  <c r="H15" i="8"/>
  <c r="I15" i="8"/>
  <c r="J15" i="8"/>
  <c r="K15" i="8" s="1"/>
  <c r="D12" i="8"/>
  <c r="C12" i="8"/>
  <c r="F12" i="8"/>
  <c r="G12" i="8"/>
  <c r="E12" i="8" s="1"/>
  <c r="H12" i="8"/>
  <c r="I12" i="8"/>
  <c r="J12" i="8"/>
  <c r="D11" i="8"/>
  <c r="C11" i="8"/>
  <c r="F11" i="8"/>
  <c r="G11" i="8"/>
  <c r="H11" i="8"/>
  <c r="I11" i="8"/>
  <c r="J11" i="8"/>
  <c r="D16" i="8"/>
  <c r="C16" i="8"/>
  <c r="F16" i="8"/>
  <c r="G16" i="8"/>
  <c r="H16" i="8"/>
  <c r="I16" i="8"/>
  <c r="J16" i="8"/>
  <c r="D14" i="8"/>
  <c r="C14" i="8"/>
  <c r="F14" i="8"/>
  <c r="G14" i="8"/>
  <c r="H14" i="8"/>
  <c r="I14" i="8"/>
  <c r="J14" i="8"/>
  <c r="K14" i="8" s="1"/>
  <c r="D13" i="8"/>
  <c r="C13" i="8"/>
  <c r="F13" i="8"/>
  <c r="G13" i="8"/>
  <c r="E13" i="8" s="1"/>
  <c r="H13" i="8"/>
  <c r="I13" i="8"/>
  <c r="J13" i="8"/>
  <c r="B9" i="10"/>
  <c r="F9" i="10"/>
  <c r="I9" i="10"/>
  <c r="M9" i="10"/>
  <c r="B11" i="10"/>
  <c r="F11" i="10"/>
  <c r="I11" i="10"/>
  <c r="M11" i="10"/>
  <c r="B13" i="10"/>
  <c r="F13" i="10"/>
  <c r="I13" i="10"/>
  <c r="M13" i="10"/>
  <c r="B15" i="10"/>
  <c r="F15" i="10"/>
  <c r="I15" i="10"/>
  <c r="M15" i="10"/>
  <c r="B17" i="10"/>
  <c r="F17" i="10"/>
  <c r="I17" i="10"/>
  <c r="M17" i="10"/>
  <c r="B19" i="10"/>
  <c r="F19" i="10"/>
  <c r="I19" i="10"/>
  <c r="M19" i="10"/>
  <c r="B21" i="10"/>
  <c r="F21" i="10"/>
  <c r="I21" i="10"/>
  <c r="M21" i="10"/>
  <c r="B23" i="10"/>
  <c r="F23" i="10"/>
  <c r="I23" i="10"/>
  <c r="M23" i="10"/>
  <c r="B25" i="10"/>
  <c r="F25" i="10"/>
  <c r="I25" i="10"/>
  <c r="M25" i="10"/>
  <c r="B27" i="10"/>
  <c r="F27" i="10"/>
  <c r="I27" i="10"/>
  <c r="M27" i="10"/>
  <c r="B29" i="10"/>
  <c r="F29" i="10"/>
  <c r="I29" i="10"/>
  <c r="M29" i="10"/>
  <c r="B31" i="10"/>
  <c r="F31" i="10"/>
  <c r="I31" i="10"/>
  <c r="M31" i="10"/>
  <c r="B33" i="10"/>
  <c r="F33" i="10"/>
  <c r="I33" i="10"/>
  <c r="M33" i="10"/>
  <c r="B35" i="10"/>
  <c r="F35" i="10"/>
  <c r="I35" i="10"/>
  <c r="M35" i="10"/>
  <c r="B37" i="10"/>
  <c r="F37" i="10"/>
  <c r="I37" i="10"/>
  <c r="M37" i="10"/>
  <c r="E4" i="8" l="1"/>
  <c r="B4" i="8" s="1"/>
  <c r="K13" i="8"/>
  <c r="B13" i="8"/>
  <c r="B12" i="8"/>
  <c r="E9" i="8"/>
  <c r="B9" i="8" s="1"/>
  <c r="K8" i="8"/>
  <c r="E5" i="8"/>
  <c r="B5" i="8" s="1"/>
  <c r="E14" i="8"/>
  <c r="B14" i="8" s="1"/>
  <c r="E15" i="8"/>
  <c r="B15" i="8" s="1"/>
  <c r="K6" i="8"/>
  <c r="K11" i="8"/>
  <c r="E6" i="8"/>
  <c r="B6" i="8" s="1"/>
  <c r="E11" i="8"/>
  <c r="B11" i="8" s="1"/>
  <c r="K12" i="8"/>
  <c r="E7" i="8"/>
  <c r="B7" i="8" s="1"/>
  <c r="E16" i="8"/>
  <c r="B16" i="8" s="1"/>
  <c r="E8" i="8"/>
  <c r="B8" i="8" s="1"/>
  <c r="K7" i="8"/>
  <c r="K5" i="8"/>
  <c r="K16" i="8"/>
  <c r="K4" i="8"/>
  <c r="K9" i="8"/>
</calcChain>
</file>

<file path=xl/sharedStrings.xml><?xml version="1.0" encoding="utf-8"?>
<sst xmlns="http://schemas.openxmlformats.org/spreadsheetml/2006/main" count="207" uniqueCount="99">
  <si>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</si>
  <si>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</si>
  <si>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</si>
  <si>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</si>
  <si>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</si>
  <si>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</si>
  <si>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</si>
  <si>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</si>
  <si>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</si>
  <si>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</si>
  <si>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</si>
  <si>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</si>
  <si>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</si>
  <si>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</si>
  <si>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</si>
  <si>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</si>
  <si>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</si>
  <si>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</si>
  <si>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</si>
  <si>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</si>
  <si>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</si>
  <si>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</si>
  <si>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</si>
  <si>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</si>
  <si>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</si>
  <si>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</si>
  <si>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</si>
  <si>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4</t>
  </si>
  <si>
    <t>2 / 1</t>
  </si>
  <si>
    <t>2 / 4</t>
  </si>
  <si>
    <t>3 / 1</t>
  </si>
  <si>
    <t>3 / 4</t>
  </si>
  <si>
    <t>4 / 1</t>
  </si>
  <si>
    <t>4 / 4</t>
  </si>
  <si>
    <t>5 / 1</t>
  </si>
  <si>
    <t>5 / 4</t>
  </si>
  <si>
    <t>1 / 2</t>
  </si>
  <si>
    <t>1 / 5</t>
  </si>
  <si>
    <t>2 / 2</t>
  </si>
  <si>
    <t>2 / 5</t>
  </si>
  <si>
    <t>3 / 2</t>
  </si>
  <si>
    <t>3 / 5</t>
  </si>
  <si>
    <t>4 / 2</t>
  </si>
  <si>
    <t>4 / 5</t>
  </si>
  <si>
    <t>5 / 2</t>
  </si>
  <si>
    <t>5 / 5</t>
  </si>
  <si>
    <t>1 / 3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</si>
  <si>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</si>
  <si>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</si>
  <si>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</si>
  <si>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</si>
  <si>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</si>
  <si>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</si>
  <si>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</si>
  <si>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</si>
  <si>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</si>
  <si>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CLASS</t>
  </si>
  <si>
    <t>2ª FASE</t>
  </si>
  <si>
    <t>TOTAL</t>
  </si>
  <si>
    <t>RODADA</t>
  </si>
  <si>
    <t>ARCB - Maio 2022</t>
  </si>
  <si>
    <t>AND</t>
  </si>
  <si>
    <t>AMA</t>
  </si>
  <si>
    <t>BOT</t>
  </si>
  <si>
    <t>ROM</t>
  </si>
  <si>
    <t>FLU</t>
  </si>
  <si>
    <t>SCR</t>
  </si>
  <si>
    <t>MIL</t>
  </si>
  <si>
    <t>VEL</t>
  </si>
  <si>
    <t>IMI</t>
  </si>
  <si>
    <t>JUV</t>
  </si>
  <si>
    <t>SPA</t>
  </si>
  <si>
    <t>AME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</si>
  <si>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</si>
  <si>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</si>
  <si>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</si>
  <si>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</si>
  <si>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</si>
  <si>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</si>
  <si>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</si>
  <si>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</si>
  <si>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</si>
  <si>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9º</t>
  </si>
  <si>
    <t>16º</t>
  </si>
  <si>
    <t>11º</t>
  </si>
  <si>
    <t>14º</t>
  </si>
  <si>
    <t>10º</t>
  </si>
  <si>
    <t>15º</t>
  </si>
  <si>
    <t>12º</t>
  </si>
  <si>
    <t>13º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</si>
  <si>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</si>
  <si>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</si>
  <si>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</si>
  <si>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</si>
  <si>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</si>
  <si>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</si>
  <si>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</si>
  <si>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Prata</t>
  </si>
  <si>
    <t>Ouro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</si>
</sst>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dd/mm/yy;@"/>
  </numFmts>
  <fonts count="3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22"/>
      <name val="Arial"/>
      <family val="2"/>
    </font>
    <font>
      <b/>
      <sz val="18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4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20"/>
      <color indexed="12"/>
      <name val="Arial"/>
      <family val="2"/>
    </font>
    <font>
      <sz val="20"/>
      <color rgb="FF0000CC"/>
      <name val="Arial"/>
      <family val="2"/>
    </font>
    <font>
      <b/>
      <sz val="18"/>
      <color rgb="FFFF0000"/>
      <name val="Arial"/>
      <family val="2"/>
    </font>
    <font>
      <b/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37" xfId="0" applyFont="1" applyBorder="1"/>
    <xf numFmtId="0" fontId="29" fillId="0" borderId="38" xfId="0" applyFont="1" applyBorder="1"/>
    <xf numFmtId="0" fontId="2" fillId="0" borderId="0" xfId="0" applyFont="1"/>
    <xf numFmtId="0" fontId="26" fillId="0" borderId="3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3" fillId="3" borderId="41" xfId="0" applyFont="1" applyFill="1" applyBorder="1"/>
    <xf numFmtId="0" fontId="0" fillId="3" borderId="41" xfId="0" applyFill="1" applyBorder="1"/>
    <xf numFmtId="0" fontId="4" fillId="3" borderId="41" xfId="0" applyFont="1" applyFill="1" applyBorder="1" applyAlignment="1">
      <alignment horizontal="center" vertical="center"/>
    </xf>
    <xf numFmtId="0" fontId="30" fillId="3" borderId="41" xfId="0" applyFont="1" applyFill="1" applyBorder="1" applyAlignment="1">
      <alignment horizontal="center" vertical="center"/>
    </xf>
    <xf numFmtId="0" fontId="23" fillId="3" borderId="0" xfId="0" applyFont="1" applyFill="1"/>
    <xf numFmtId="0" fontId="0" fillId="3" borderId="0" xfId="0" applyFill="1"/>
    <xf numFmtId="0" fontId="23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9" xfId="0" applyBorder="1"/>
    <xf numFmtId="0" fontId="26" fillId="0" borderId="29" xfId="0" applyFont="1" applyBorder="1" applyAlignment="1">
      <alignment horizontal="center" vertical="center"/>
    </xf>
    <xf numFmtId="0" fontId="18" fillId="0" borderId="0" xfId="0" applyFont="1"/>
    <xf numFmtId="0" fontId="24" fillId="3" borderId="0" xfId="0" applyFont="1" applyFill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0" fontId="4" fillId="4" borderId="4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31" fillId="0" borderId="12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1" fillId="0" borderId="23" xfId="0" applyNumberFormat="1" applyFont="1" applyFill="1" applyBorder="1" applyAlignment="1">
      <alignment horizontal="center" vertical="center"/>
    </xf>
    <xf numFmtId="165" fontId="31" fillId="0" borderId="16" xfId="0" applyNumberFormat="1" applyFont="1" applyFill="1" applyBorder="1" applyAlignment="1">
      <alignment horizontal="center" vertical="center"/>
    </xf>
    <xf numFmtId="165" fontId="31" fillId="0" borderId="17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N37"/>
  <sheetViews>
    <sheetView tabSelected="1" zoomScale="65" zoomScaleNormal="65" workbookViewId="0">
      <selection activeCell="B33" sqref="B33"/>
    </sheetView>
  </sheetViews>
  <sheetFormatPr defaultRowHeight="15.75" x14ac:dyDescent="0.2"/>
  <cols>
    <col min="1" max="1" width="8.140625" style="6" bestFit="1" customWidth="1"/>
    <col min="2" max="2" width="10.7109375" style="14" customWidth="1"/>
    <col min="3" max="3" width="3.85546875" style="13" customWidth="1"/>
    <col min="4" max="4" width="3.140625" style="12" customWidth="1"/>
    <col min="5" max="5" width="3.85546875" style="13" customWidth="1"/>
    <col min="6" max="6" width="10.7109375" style="14" customWidth="1"/>
    <col min="7" max="7" width="10.7109375" style="3" customWidth="1"/>
    <col min="8" max="8" width="2.7109375" style="9" customWidth="1"/>
    <col min="9" max="9" width="10.7109375" style="14" customWidth="1"/>
    <col min="10" max="10" width="3.85546875" style="13" customWidth="1"/>
    <col min="11" max="11" width="3.140625" style="12" customWidth="1"/>
    <col min="12" max="12" width="3.85546875" style="13" customWidth="1"/>
    <col min="13" max="13" width="10.7109375" style="14" customWidth="1"/>
    <col min="14" max="14" width="10.7109375" style="3" customWidth="1"/>
  </cols>
  <sheetData>
    <row r="1" spans="1:14" ht="12.95" customHeight="1" x14ac:dyDescent="0.2">
      <c r="A1" s="103" t="s">
        <v>60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4" ht="13.7" customHeight="1" thickBo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</row>
    <row r="3" spans="1:14" ht="15.95" customHeight="1" x14ac:dyDescent="0.2">
      <c r="A3" s="109" t="s">
        <v>15</v>
      </c>
      <c r="B3" s="117" t="s">
        <v>1</v>
      </c>
      <c r="C3" s="118"/>
      <c r="D3" s="118"/>
      <c r="E3" s="118"/>
      <c r="F3" s="119"/>
      <c r="G3" s="2"/>
      <c r="I3" s="111">
        <v>44695</v>
      </c>
      <c r="J3" s="112"/>
      <c r="K3" s="112"/>
      <c r="L3" s="112"/>
      <c r="M3" s="113"/>
      <c r="N3" s="2"/>
    </row>
    <row r="4" spans="1:14" ht="15.95" customHeight="1" x14ac:dyDescent="0.2">
      <c r="A4" s="109"/>
      <c r="B4" s="117"/>
      <c r="C4" s="118"/>
      <c r="D4" s="118"/>
      <c r="E4" s="118"/>
      <c r="F4" s="119"/>
      <c r="G4" s="2"/>
      <c r="I4" s="111"/>
      <c r="J4" s="112"/>
      <c r="K4" s="112"/>
      <c r="L4" s="112"/>
      <c r="M4" s="113"/>
      <c r="N4" s="2"/>
    </row>
    <row r="5" spans="1:14" ht="15.95" customHeight="1" thickBot="1" x14ac:dyDescent="0.25">
      <c r="A5" s="110"/>
      <c r="B5" s="120"/>
      <c r="C5" s="121"/>
      <c r="D5" s="121"/>
      <c r="E5" s="121"/>
      <c r="F5" s="122"/>
      <c r="G5" s="2"/>
      <c r="I5" s="114"/>
      <c r="J5" s="115"/>
      <c r="K5" s="115"/>
      <c r="L5" s="115"/>
      <c r="M5" s="116"/>
      <c r="N5" s="2"/>
    </row>
    <row r="6" spans="1:14" ht="16.5" thickBot="1" x14ac:dyDescent="0.25"/>
    <row r="7" spans="1:14" ht="16.5" thickBot="1" x14ac:dyDescent="0.25">
      <c r="C7" s="123" t="s">
        <v>16</v>
      </c>
      <c r="D7" s="124"/>
      <c r="E7" s="125"/>
      <c r="G7" s="4" t="s">
        <v>59</v>
      </c>
      <c r="J7" s="123" t="s">
        <v>17</v>
      </c>
      <c r="K7" s="124"/>
      <c r="L7" s="125"/>
      <c r="N7" s="4" t="s">
        <v>59</v>
      </c>
    </row>
    <row r="8" spans="1:14" ht="14.25" customHeight="1" thickBot="1" x14ac:dyDescent="0.25">
      <c r="B8" s="11"/>
      <c r="F8" s="11"/>
      <c r="G8" s="5"/>
      <c r="I8" s="11"/>
      <c r="M8" s="11"/>
      <c r="N8" s="5"/>
    </row>
    <row r="9" spans="1:14" ht="18" customHeight="1" thickBot="1" x14ac:dyDescent="0.25">
      <c r="A9" s="20">
        <v>1</v>
      </c>
      <c r="B9" s="21" t="str">
        <f>Times!A1</f>
        <v>AND</v>
      </c>
      <c r="C9" s="22">
        <v>2</v>
      </c>
      <c r="D9" s="23" t="s">
        <v>0</v>
      </c>
      <c r="E9" s="22">
        <v>0</v>
      </c>
      <c r="F9" s="21" t="str">
        <f>Times!A2</f>
        <v>AMA</v>
      </c>
      <c r="G9" s="33" t="s">
        <v>26</v>
      </c>
      <c r="H9" s="24"/>
      <c r="I9" s="25" t="str">
        <f>Times!A7</f>
        <v>MIL</v>
      </c>
      <c r="J9" s="22">
        <v>2</v>
      </c>
      <c r="K9" s="23" t="s">
        <v>0</v>
      </c>
      <c r="L9" s="22">
        <v>3</v>
      </c>
      <c r="M9" s="26" t="str">
        <f>Times!A8</f>
        <v>VEL</v>
      </c>
      <c r="N9" s="34" t="s">
        <v>27</v>
      </c>
    </row>
    <row r="10" spans="1:14" ht="9.9499999999999993" customHeight="1" thickBot="1" x14ac:dyDescent="0.25">
      <c r="A10" s="27"/>
      <c r="B10" s="28"/>
      <c r="C10" s="29"/>
      <c r="D10" s="23"/>
      <c r="E10" s="29"/>
      <c r="F10" s="28"/>
      <c r="G10" s="18"/>
      <c r="H10" s="24"/>
      <c r="I10" s="28"/>
      <c r="J10" s="29"/>
      <c r="K10" s="23"/>
      <c r="L10" s="29"/>
      <c r="M10" s="28"/>
      <c r="N10" s="19"/>
    </row>
    <row r="11" spans="1:14" ht="18" customHeight="1" thickBot="1" x14ac:dyDescent="0.25">
      <c r="A11" s="20">
        <v>2</v>
      </c>
      <c r="B11" s="21" t="str">
        <f>Times!A3</f>
        <v>BOT</v>
      </c>
      <c r="C11" s="22">
        <v>1</v>
      </c>
      <c r="D11" s="23" t="s">
        <v>0</v>
      </c>
      <c r="E11" s="22">
        <v>1</v>
      </c>
      <c r="F11" s="21" t="str">
        <f>Times!A4</f>
        <v>ROM</v>
      </c>
      <c r="G11" s="34" t="s">
        <v>36</v>
      </c>
      <c r="H11" s="24"/>
      <c r="I11" s="25" t="str">
        <f>Times!A9</f>
        <v>IMI</v>
      </c>
      <c r="J11" s="22">
        <v>2</v>
      </c>
      <c r="K11" s="23" t="s">
        <v>0</v>
      </c>
      <c r="L11" s="22">
        <v>1</v>
      </c>
      <c r="M11" s="26" t="str">
        <f>Times!A10</f>
        <v>JUV</v>
      </c>
      <c r="N11" s="34" t="s">
        <v>37</v>
      </c>
    </row>
    <row r="12" spans="1:14" ht="9.9499999999999993" customHeight="1" thickBot="1" x14ac:dyDescent="0.25">
      <c r="A12" s="27"/>
      <c r="B12" s="28"/>
      <c r="C12" s="29"/>
      <c r="D12" s="23"/>
      <c r="E12" s="29"/>
      <c r="F12" s="28"/>
      <c r="G12" s="18"/>
      <c r="H12" s="24"/>
      <c r="I12" s="28"/>
      <c r="J12" s="29"/>
      <c r="K12" s="23"/>
      <c r="L12" s="29"/>
      <c r="M12" s="28"/>
      <c r="N12" s="19"/>
    </row>
    <row r="13" spans="1:14" ht="18" customHeight="1" thickBot="1" x14ac:dyDescent="0.25">
      <c r="A13" s="20">
        <v>3</v>
      </c>
      <c r="B13" s="21" t="str">
        <f>Times!A5</f>
        <v>FLU</v>
      </c>
      <c r="C13" s="22">
        <v>2</v>
      </c>
      <c r="D13" s="23" t="s">
        <v>0</v>
      </c>
      <c r="E13" s="22">
        <v>0</v>
      </c>
      <c r="F13" s="21" t="str">
        <f>Times!A6</f>
        <v>SCR</v>
      </c>
      <c r="G13" s="34" t="s">
        <v>46</v>
      </c>
      <c r="H13" s="24"/>
      <c r="I13" s="25" t="str">
        <f>Times!A11</f>
        <v>SPA</v>
      </c>
      <c r="J13" s="22">
        <v>3</v>
      </c>
      <c r="K13" s="23" t="s">
        <v>0</v>
      </c>
      <c r="L13" s="22">
        <v>2</v>
      </c>
      <c r="M13" s="26" t="str">
        <f>Times!A12</f>
        <v>AME</v>
      </c>
      <c r="N13" s="34" t="s">
        <v>47</v>
      </c>
    </row>
    <row r="14" spans="1:14" ht="9.9499999999999993" customHeight="1" thickBot="1" x14ac:dyDescent="0.25">
      <c r="A14" s="27"/>
      <c r="B14" s="28"/>
      <c r="C14" s="29"/>
      <c r="D14" s="23"/>
      <c r="E14" s="29"/>
      <c r="F14" s="28"/>
      <c r="H14" s="24"/>
      <c r="I14" s="28"/>
      <c r="J14" s="29"/>
      <c r="K14" s="23"/>
      <c r="L14" s="29"/>
      <c r="M14" s="28"/>
      <c r="N14" s="19"/>
    </row>
    <row r="15" spans="1:14" ht="18" customHeight="1" thickBot="1" x14ac:dyDescent="0.25">
      <c r="A15" s="20">
        <v>4</v>
      </c>
      <c r="B15" s="21" t="str">
        <f>Times!A1</f>
        <v>AND</v>
      </c>
      <c r="C15" s="22">
        <v>3</v>
      </c>
      <c r="D15" s="23" t="s">
        <v>0</v>
      </c>
      <c r="E15" s="22">
        <v>0</v>
      </c>
      <c r="F15" s="21" t="str">
        <f>Times!A3</f>
        <v>BOT</v>
      </c>
      <c r="G15" s="35" t="s">
        <v>28</v>
      </c>
      <c r="H15" s="24"/>
      <c r="I15" s="25" t="str">
        <f>Times!A7</f>
        <v>MIL</v>
      </c>
      <c r="J15" s="22">
        <v>1</v>
      </c>
      <c r="K15" s="23" t="s">
        <v>0</v>
      </c>
      <c r="L15" s="22">
        <v>4</v>
      </c>
      <c r="M15" s="26" t="str">
        <f>Times!A9</f>
        <v>IMI</v>
      </c>
      <c r="N15" s="35" t="s">
        <v>29</v>
      </c>
    </row>
    <row r="16" spans="1:14" ht="9.9499999999999993" customHeight="1" thickBot="1" x14ac:dyDescent="0.25">
      <c r="A16" s="27"/>
      <c r="B16" s="28"/>
      <c r="C16" s="29"/>
      <c r="D16" s="23"/>
      <c r="E16" s="29"/>
      <c r="F16" s="28"/>
      <c r="G16" s="18"/>
      <c r="H16" s="24"/>
      <c r="I16" s="28"/>
      <c r="J16" s="29"/>
      <c r="K16" s="23"/>
      <c r="L16" s="29"/>
      <c r="M16" s="28"/>
    </row>
    <row r="17" spans="1:14" ht="18" customHeight="1" thickBot="1" x14ac:dyDescent="0.25">
      <c r="A17" s="20">
        <v>5</v>
      </c>
      <c r="B17" s="21" t="str">
        <f>Times!A2</f>
        <v>AMA</v>
      </c>
      <c r="C17" s="22">
        <v>1</v>
      </c>
      <c r="D17" s="23" t="s">
        <v>0</v>
      </c>
      <c r="E17" s="22">
        <v>0</v>
      </c>
      <c r="F17" s="21" t="str">
        <f>Times!A5</f>
        <v>FLU</v>
      </c>
      <c r="G17" s="35" t="s">
        <v>38</v>
      </c>
      <c r="H17" s="24"/>
      <c r="I17" s="25" t="str">
        <f>Times!A8</f>
        <v>VEL</v>
      </c>
      <c r="J17" s="22">
        <v>1</v>
      </c>
      <c r="K17" s="23" t="s">
        <v>0</v>
      </c>
      <c r="L17" s="22">
        <v>0</v>
      </c>
      <c r="M17" s="26" t="str">
        <f>Times!A11</f>
        <v>SPA</v>
      </c>
      <c r="N17" s="35" t="s">
        <v>39</v>
      </c>
    </row>
    <row r="18" spans="1:14" ht="9.9499999999999993" customHeight="1" thickBot="1" x14ac:dyDescent="0.25">
      <c r="A18" s="30"/>
      <c r="B18" s="28"/>
      <c r="C18" s="29"/>
      <c r="D18" s="23"/>
      <c r="E18" s="29"/>
      <c r="F18" s="28"/>
      <c r="H18" s="24"/>
      <c r="I18" s="28"/>
      <c r="J18" s="29"/>
      <c r="K18" s="23"/>
      <c r="L18" s="29"/>
      <c r="M18" s="28"/>
      <c r="N18" s="19"/>
    </row>
    <row r="19" spans="1:14" ht="18" customHeight="1" thickBot="1" x14ac:dyDescent="0.25">
      <c r="A19" s="20">
        <v>6</v>
      </c>
      <c r="B19" s="21" t="str">
        <f>Times!A4</f>
        <v>ROM</v>
      </c>
      <c r="C19" s="22">
        <v>2</v>
      </c>
      <c r="D19" s="23" t="s">
        <v>0</v>
      </c>
      <c r="E19" s="22">
        <v>2</v>
      </c>
      <c r="F19" s="21" t="str">
        <f>Times!A6</f>
        <v>SCR</v>
      </c>
      <c r="G19" s="35" t="s">
        <v>48</v>
      </c>
      <c r="H19" s="24"/>
      <c r="I19" s="25" t="str">
        <f>Times!A10</f>
        <v>JUV</v>
      </c>
      <c r="J19" s="22">
        <v>1</v>
      </c>
      <c r="K19" s="23" t="s">
        <v>0</v>
      </c>
      <c r="L19" s="22">
        <v>4</v>
      </c>
      <c r="M19" s="26" t="str">
        <f>Times!A12</f>
        <v>AME</v>
      </c>
      <c r="N19" s="35" t="s">
        <v>49</v>
      </c>
    </row>
    <row r="20" spans="1:14" ht="9.9499999999999993" customHeight="1" thickBot="1" x14ac:dyDescent="0.25">
      <c r="A20" s="27"/>
      <c r="B20" s="28"/>
      <c r="C20" s="29"/>
      <c r="D20" s="23"/>
      <c r="E20" s="29"/>
      <c r="F20" s="28"/>
      <c r="H20" s="24"/>
      <c r="I20" s="28"/>
      <c r="J20" s="29"/>
      <c r="K20" s="23"/>
      <c r="L20" s="29"/>
      <c r="M20" s="28"/>
      <c r="N20" s="19"/>
    </row>
    <row r="21" spans="1:14" ht="18" customHeight="1" thickBot="1" x14ac:dyDescent="0.25">
      <c r="A21" s="20">
        <v>7</v>
      </c>
      <c r="B21" s="21" t="str">
        <f>Times!A3</f>
        <v>BOT</v>
      </c>
      <c r="C21" s="22">
        <v>0</v>
      </c>
      <c r="D21" s="23" t="s">
        <v>0</v>
      </c>
      <c r="E21" s="22">
        <v>0</v>
      </c>
      <c r="F21" s="21" t="str">
        <f>Times!A5</f>
        <v>FLU</v>
      </c>
      <c r="G21" s="36" t="s">
        <v>30</v>
      </c>
      <c r="H21" s="24"/>
      <c r="I21" s="25" t="str">
        <f>Times!A9</f>
        <v>IMI</v>
      </c>
      <c r="J21" s="22">
        <v>2</v>
      </c>
      <c r="K21" s="23" t="s">
        <v>0</v>
      </c>
      <c r="L21" s="22">
        <v>1</v>
      </c>
      <c r="M21" s="26" t="str">
        <f>Times!A11</f>
        <v>SPA</v>
      </c>
      <c r="N21" s="36" t="s">
        <v>31</v>
      </c>
    </row>
    <row r="22" spans="1:14" ht="9.9499999999999993" customHeight="1" thickBot="1" x14ac:dyDescent="0.25">
      <c r="A22" s="27"/>
      <c r="B22" s="28"/>
      <c r="C22" s="29"/>
      <c r="D22" s="23"/>
      <c r="E22" s="29"/>
      <c r="F22" s="28"/>
      <c r="G22" s="18"/>
      <c r="H22" s="24"/>
      <c r="I22" s="28"/>
      <c r="J22" s="29"/>
      <c r="K22" s="23"/>
      <c r="L22" s="29"/>
      <c r="M22" s="28"/>
      <c r="N22" s="18"/>
    </row>
    <row r="23" spans="1:14" ht="18" customHeight="1" thickBot="1" x14ac:dyDescent="0.25">
      <c r="A23" s="20">
        <v>8</v>
      </c>
      <c r="B23" s="21" t="str">
        <f>Times!A1</f>
        <v>AND</v>
      </c>
      <c r="C23" s="22">
        <v>5</v>
      </c>
      <c r="D23" s="23" t="s">
        <v>0</v>
      </c>
      <c r="E23" s="22">
        <v>0</v>
      </c>
      <c r="F23" s="21" t="str">
        <f>Times!A4</f>
        <v>ROM</v>
      </c>
      <c r="G23" s="36" t="s">
        <v>40</v>
      </c>
      <c r="H23" s="24"/>
      <c r="I23" s="25" t="str">
        <f>Times!A7</f>
        <v>MIL</v>
      </c>
      <c r="J23" s="22">
        <v>1</v>
      </c>
      <c r="K23" s="23" t="s">
        <v>0</v>
      </c>
      <c r="L23" s="22">
        <v>1</v>
      </c>
      <c r="M23" s="26" t="str">
        <f>Times!A10</f>
        <v>JUV</v>
      </c>
      <c r="N23" s="36" t="s">
        <v>41</v>
      </c>
    </row>
    <row r="24" spans="1:14" ht="9.9499999999999993" customHeight="1" thickBot="1" x14ac:dyDescent="0.25">
      <c r="A24" s="27"/>
      <c r="B24" s="28"/>
      <c r="C24" s="29"/>
      <c r="D24" s="23"/>
      <c r="E24" s="29"/>
      <c r="F24" s="28"/>
      <c r="H24" s="24"/>
      <c r="I24" s="28"/>
      <c r="J24" s="29"/>
      <c r="K24" s="23"/>
      <c r="L24" s="29"/>
      <c r="M24" s="28"/>
    </row>
    <row r="25" spans="1:14" ht="18" customHeight="1" thickBot="1" x14ac:dyDescent="0.25">
      <c r="A25" s="20">
        <v>9</v>
      </c>
      <c r="B25" s="21" t="str">
        <f>Times!A2</f>
        <v>AMA</v>
      </c>
      <c r="C25" s="22">
        <v>0</v>
      </c>
      <c r="D25" s="23" t="s">
        <v>0</v>
      </c>
      <c r="E25" s="22">
        <v>2</v>
      </c>
      <c r="F25" s="21" t="str">
        <f>Times!A6</f>
        <v>SCR</v>
      </c>
      <c r="G25" s="36" t="s">
        <v>50</v>
      </c>
      <c r="H25" s="24"/>
      <c r="I25" s="25" t="str">
        <f>Times!A8</f>
        <v>VEL</v>
      </c>
      <c r="J25" s="22">
        <v>7</v>
      </c>
      <c r="K25" s="23" t="s">
        <v>0</v>
      </c>
      <c r="L25" s="22">
        <v>2</v>
      </c>
      <c r="M25" s="26" t="str">
        <f>Times!A12</f>
        <v>AME</v>
      </c>
      <c r="N25" s="36" t="s">
        <v>51</v>
      </c>
    </row>
    <row r="26" spans="1:14" ht="9.9499999999999993" customHeight="1" thickBot="1" x14ac:dyDescent="0.25">
      <c r="A26" s="27"/>
      <c r="B26" s="28"/>
      <c r="C26" s="29"/>
      <c r="D26" s="23"/>
      <c r="E26" s="29"/>
      <c r="F26" s="28"/>
      <c r="G26" s="18"/>
      <c r="H26" s="24"/>
      <c r="I26" s="28"/>
      <c r="J26" s="29"/>
      <c r="K26" s="23"/>
      <c r="L26" s="29"/>
      <c r="M26" s="28"/>
      <c r="N26" s="19"/>
    </row>
    <row r="27" spans="1:14" ht="18" customHeight="1" thickBot="1" x14ac:dyDescent="0.25">
      <c r="A27" s="20">
        <v>10</v>
      </c>
      <c r="B27" s="21" t="str">
        <f>Times!A1</f>
        <v>AND</v>
      </c>
      <c r="C27" s="22">
        <v>4</v>
      </c>
      <c r="D27" s="23" t="s">
        <v>0</v>
      </c>
      <c r="E27" s="22">
        <v>0</v>
      </c>
      <c r="F27" s="21" t="str">
        <f>Times!A5</f>
        <v>FLU</v>
      </c>
      <c r="G27" s="34" t="s">
        <v>32</v>
      </c>
      <c r="H27" s="24"/>
      <c r="I27" s="25" t="str">
        <f>Times!A7</f>
        <v>MIL</v>
      </c>
      <c r="J27" s="22">
        <v>2</v>
      </c>
      <c r="K27" s="23" t="s">
        <v>0</v>
      </c>
      <c r="L27" s="22">
        <v>0</v>
      </c>
      <c r="M27" s="26" t="str">
        <f>Times!A11</f>
        <v>SPA</v>
      </c>
      <c r="N27" s="34" t="s">
        <v>33</v>
      </c>
    </row>
    <row r="28" spans="1:14" ht="9.9499999999999993" customHeight="1" thickBot="1" x14ac:dyDescent="0.25">
      <c r="A28" s="30"/>
      <c r="B28" s="31"/>
      <c r="C28" s="29"/>
      <c r="D28" s="24"/>
      <c r="E28" s="29"/>
      <c r="F28" s="31"/>
      <c r="H28" s="24"/>
      <c r="I28" s="31"/>
      <c r="J28" s="29"/>
      <c r="K28" s="24"/>
      <c r="L28" s="29"/>
      <c r="M28" s="31"/>
    </row>
    <row r="29" spans="1:14" ht="18" customHeight="1" thickBot="1" x14ac:dyDescent="0.25">
      <c r="A29" s="20">
        <v>11</v>
      </c>
      <c r="B29" s="21" t="str">
        <f>Times!A3</f>
        <v>BOT</v>
      </c>
      <c r="C29" s="22">
        <v>0</v>
      </c>
      <c r="D29" s="23" t="s">
        <v>0</v>
      </c>
      <c r="E29" s="22">
        <v>1</v>
      </c>
      <c r="F29" s="21" t="str">
        <f>Times!A6</f>
        <v>SCR</v>
      </c>
      <c r="G29" s="34" t="s">
        <v>42</v>
      </c>
      <c r="H29" s="24"/>
      <c r="I29" s="25" t="str">
        <f>Times!A9</f>
        <v>IMI</v>
      </c>
      <c r="J29" s="22">
        <v>2</v>
      </c>
      <c r="K29" s="23" t="s">
        <v>0</v>
      </c>
      <c r="L29" s="22">
        <v>2</v>
      </c>
      <c r="M29" s="26" t="str">
        <f>Times!A12</f>
        <v>AME</v>
      </c>
      <c r="N29" s="34" t="s">
        <v>43</v>
      </c>
    </row>
    <row r="30" spans="1:14" ht="9.9499999999999993" customHeight="1" thickBot="1" x14ac:dyDescent="0.25">
      <c r="A30" s="30"/>
      <c r="B30" s="31"/>
      <c r="C30" s="29"/>
      <c r="D30" s="24"/>
      <c r="E30" s="29"/>
      <c r="F30" s="31"/>
      <c r="H30" s="24"/>
      <c r="I30" s="31"/>
      <c r="J30" s="29"/>
      <c r="K30" s="24"/>
      <c r="L30" s="29"/>
      <c r="M30" s="31"/>
    </row>
    <row r="31" spans="1:14" ht="18" customHeight="1" thickBot="1" x14ac:dyDescent="0.25">
      <c r="A31" s="20">
        <v>12</v>
      </c>
      <c r="B31" s="21" t="str">
        <f>Times!A2</f>
        <v>AMA</v>
      </c>
      <c r="C31" s="22">
        <v>1</v>
      </c>
      <c r="D31" s="23" t="s">
        <v>0</v>
      </c>
      <c r="E31" s="22">
        <v>0</v>
      </c>
      <c r="F31" s="21" t="str">
        <f>Times!A4</f>
        <v>ROM</v>
      </c>
      <c r="G31" s="34" t="s">
        <v>52</v>
      </c>
      <c r="H31" s="24"/>
      <c r="I31" s="25" t="str">
        <f>Times!A8</f>
        <v>VEL</v>
      </c>
      <c r="J31" s="22">
        <v>6</v>
      </c>
      <c r="K31" s="23" t="s">
        <v>0</v>
      </c>
      <c r="L31" s="22">
        <v>5</v>
      </c>
      <c r="M31" s="26" t="str">
        <f>Times!A10</f>
        <v>JUV</v>
      </c>
      <c r="N31" s="34" t="s">
        <v>53</v>
      </c>
    </row>
    <row r="32" spans="1:14" ht="9.9499999999999993" customHeight="1" thickBot="1" x14ac:dyDescent="0.25">
      <c r="A32" s="30"/>
      <c r="B32" s="31"/>
      <c r="C32" s="29"/>
      <c r="D32" s="24"/>
      <c r="E32" s="29"/>
      <c r="F32" s="31"/>
      <c r="G32" s="19"/>
      <c r="H32" s="24"/>
      <c r="I32" s="31"/>
      <c r="J32" s="29"/>
      <c r="K32" s="24"/>
      <c r="L32" s="29"/>
      <c r="M32" s="31"/>
      <c r="N32" s="19"/>
    </row>
    <row r="33" spans="1:14" ht="18" customHeight="1" thickBot="1" x14ac:dyDescent="0.25">
      <c r="A33" s="20">
        <v>13</v>
      </c>
      <c r="B33" s="21" t="str">
        <f>Times!A1</f>
        <v>AND</v>
      </c>
      <c r="C33" s="22">
        <v>4</v>
      </c>
      <c r="D33" s="23" t="s">
        <v>0</v>
      </c>
      <c r="E33" s="22">
        <v>1</v>
      </c>
      <c r="F33" s="21" t="str">
        <f>Times!A6</f>
        <v>SCR</v>
      </c>
      <c r="G33" s="35" t="s">
        <v>34</v>
      </c>
      <c r="H33" s="24"/>
      <c r="I33" s="25" t="str">
        <f>Times!A7</f>
        <v>MIL</v>
      </c>
      <c r="J33" s="22">
        <v>2</v>
      </c>
      <c r="K33" s="23" t="s">
        <v>0</v>
      </c>
      <c r="L33" s="22">
        <v>3</v>
      </c>
      <c r="M33" s="26" t="str">
        <f>Times!A12</f>
        <v>AME</v>
      </c>
      <c r="N33" s="35" t="s">
        <v>35</v>
      </c>
    </row>
    <row r="34" spans="1:14" ht="9.9499999999999993" customHeight="1" thickBot="1" x14ac:dyDescent="0.25">
      <c r="A34" s="30"/>
      <c r="B34" s="31"/>
      <c r="C34" s="29"/>
      <c r="D34" s="24"/>
      <c r="E34" s="29"/>
      <c r="F34" s="31"/>
      <c r="H34" s="24"/>
      <c r="I34" s="31"/>
      <c r="J34" s="32"/>
      <c r="K34" s="24"/>
      <c r="L34" s="29"/>
      <c r="M34" s="31"/>
    </row>
    <row r="35" spans="1:14" ht="18" customHeight="1" thickBot="1" x14ac:dyDescent="0.25">
      <c r="A35" s="20">
        <v>14</v>
      </c>
      <c r="B35" s="21" t="str">
        <f>Times!A4</f>
        <v>ROM</v>
      </c>
      <c r="C35" s="22">
        <v>2</v>
      </c>
      <c r="D35" s="23" t="s">
        <v>0</v>
      </c>
      <c r="E35" s="22">
        <v>1</v>
      </c>
      <c r="F35" s="21" t="str">
        <f>Times!A5</f>
        <v>FLU</v>
      </c>
      <c r="G35" s="35" t="s">
        <v>44</v>
      </c>
      <c r="H35" s="24"/>
      <c r="I35" s="25" t="str">
        <f>Times!A10</f>
        <v>JUV</v>
      </c>
      <c r="J35" s="22">
        <v>5</v>
      </c>
      <c r="K35" s="23" t="s">
        <v>0</v>
      </c>
      <c r="L35" s="22">
        <v>5</v>
      </c>
      <c r="M35" s="26" t="str">
        <f>Times!A11</f>
        <v>SPA</v>
      </c>
      <c r="N35" s="35" t="s">
        <v>45</v>
      </c>
    </row>
    <row r="36" spans="1:14" ht="9.9499999999999993" customHeight="1" thickBot="1" x14ac:dyDescent="0.25">
      <c r="A36" s="30"/>
      <c r="B36" s="31"/>
      <c r="C36" s="29"/>
      <c r="D36" s="24"/>
      <c r="E36" s="29"/>
      <c r="F36" s="31"/>
      <c r="H36" s="24"/>
      <c r="I36" s="31"/>
      <c r="J36" s="29"/>
      <c r="K36" s="24"/>
      <c r="L36" s="29"/>
      <c r="M36" s="31"/>
    </row>
    <row r="37" spans="1:14" ht="18" customHeight="1" thickBot="1" x14ac:dyDescent="0.25">
      <c r="A37" s="20">
        <v>15</v>
      </c>
      <c r="B37" s="21" t="str">
        <f>Times!A2</f>
        <v>AMA</v>
      </c>
      <c r="C37" s="22">
        <v>3</v>
      </c>
      <c r="D37" s="23" t="s">
        <v>0</v>
      </c>
      <c r="E37" s="22">
        <v>1</v>
      </c>
      <c r="F37" s="21" t="str">
        <f>Times!A3</f>
        <v>BOT</v>
      </c>
      <c r="G37" s="35" t="s">
        <v>54</v>
      </c>
      <c r="H37" s="24"/>
      <c r="I37" s="25" t="str">
        <f>Times!A8</f>
        <v>VEL</v>
      </c>
      <c r="J37" s="22">
        <v>2</v>
      </c>
      <c r="K37" s="23" t="s">
        <v>0</v>
      </c>
      <c r="L37" s="22">
        <v>4</v>
      </c>
      <c r="M37" s="26" t="str">
        <f>Times!A9</f>
        <v>IMI</v>
      </c>
      <c r="N37" s="35" t="s">
        <v>55</v>
      </c>
    </row>
  </sheetData>
  <sheetProtection algorithmName="SHA-512" hashValue="5M8QKWaEuOWoCczBRDBjmkcAXp/eK0RtuszLDO49xqox7RQyF6AH5mQyMi2Pk0ve6S/2cktTbP8xfwH2ewBz2g==" saltValue="/g2Hh5f7Nt22xBvmkwt3kg==" spinCount="100000" sheet="1" objects="1" scenarios="1"/>
  <mergeCells count="6">
    <mergeCell ref="A1:N2"/>
    <mergeCell ref="A3:A5"/>
    <mergeCell ref="I3:M5"/>
    <mergeCell ref="B3:F5"/>
    <mergeCell ref="C7:E7"/>
    <mergeCell ref="J7:L7"/>
  </mergeCells>
  <phoneticPr fontId="0" type="noConversion"/>
  <printOptions horizontalCentered="1" verticalCentered="1"/>
  <pageMargins left="0" right="0" top="0" bottom="0" header="0.51181102362204722" footer="0.51181102362204722"/>
  <pageSetup paperSize="9" scale="9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1"/>
  <sheetViews>
    <sheetView zoomScale="99" zoomScaleNormal="99" workbookViewId="0">
      <selection activeCell="R8" sqref="R8"/>
    </sheetView>
  </sheetViews>
  <sheetFormatPr defaultRowHeight="20.25" x14ac:dyDescent="0.2"/>
  <cols>
    <col min="1" max="1" width="6.7109375" style="6" bestFit="1" customWidth="1"/>
    <col min="2" max="2" width="15" style="6" bestFit="1" customWidth="1"/>
    <col min="3" max="3" width="10.28515625" style="1" bestFit="1" customWidth="1"/>
    <col min="4" max="4" width="11.85546875" style="6" bestFit="1" customWidth="1"/>
    <col min="5" max="5" width="13.85546875" style="6" bestFit="1" customWidth="1"/>
    <col min="6" max="8" width="7.7109375" style="6" customWidth="1"/>
    <col min="9" max="9" width="10" style="6" customWidth="1"/>
    <col min="10" max="10" width="10.85546875" style="6" customWidth="1"/>
    <col min="11" max="11" width="11.7109375" style="1" bestFit="1" customWidth="1"/>
    <col min="12" max="12" width="11.85546875" style="56" bestFit="1" customWidth="1"/>
    <col min="13" max="13" width="14" style="57" bestFit="1" customWidth="1"/>
    <col min="14" max="15" width="11.85546875" style="57" bestFit="1" customWidth="1"/>
    <col min="16" max="16" width="10.7109375" style="57" bestFit="1" customWidth="1"/>
    <col min="17" max="16384" width="9.140625" style="6"/>
  </cols>
  <sheetData>
    <row r="1" spans="1:16" ht="12" customHeight="1" thickTop="1" thickBot="1" x14ac:dyDescent="0.25">
      <c r="A1" s="129" t="s">
        <v>2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6"/>
      <c r="M1" s="126" t="s">
        <v>6</v>
      </c>
      <c r="N1" s="126"/>
      <c r="O1" s="126"/>
      <c r="P1" s="126"/>
    </row>
    <row r="2" spans="1:16" ht="12" customHeight="1" thickTop="1" thickBot="1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6"/>
      <c r="M2" s="126"/>
      <c r="N2" s="126"/>
      <c r="O2" s="126"/>
      <c r="P2" s="126"/>
    </row>
    <row r="3" spans="1:16" ht="21.75" thickTop="1" thickBot="1" x14ac:dyDescent="0.25">
      <c r="A3" s="127" t="s">
        <v>13</v>
      </c>
      <c r="B3" s="45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  <c r="K3" s="47" t="s">
        <v>12</v>
      </c>
      <c r="L3" s="48" t="s">
        <v>56</v>
      </c>
      <c r="M3" s="49" t="s">
        <v>3</v>
      </c>
      <c r="N3" s="49" t="s">
        <v>1</v>
      </c>
      <c r="O3" s="49" t="s">
        <v>57</v>
      </c>
      <c r="P3" s="49" t="s">
        <v>58</v>
      </c>
    </row>
    <row r="4" spans="1:16" ht="24" customHeight="1" thickTop="1" x14ac:dyDescent="0.2">
      <c r="A4" s="128"/>
      <c r="B4" s="100">
        <f t="shared" ref="B4:B9" si="0">IF(D4&gt;0,SUM((E4/(D4*3))),0)</f>
        <v>1</v>
      </c>
      <c r="C4" s="101" t="str">
        <f>Times!A1</f>
        <v>AND</v>
      </c>
      <c r="D4" s="101">
        <f>SUM(IF(ISNUMBER('Tabela 1ª Fase'!C9),1)+IF(ISNUMBER('Tabela 1ª Fase'!C15),1)+IF(ISNUMBER('Tabela 1ª Fase'!C23),1)+IF(ISNUMBER('Tabela 1ª Fase'!C27),1)+IF(ISNUMBER('Tabela 1ª Fase'!C33),1))</f>
        <v>5</v>
      </c>
      <c r="E4" s="101">
        <f t="shared" ref="E4:E9" si="1">SUM(F4*3)+G4</f>
        <v>15</v>
      </c>
      <c r="F4" s="101">
        <f>SUM(IF('Tabela 1ª Fase'!C9&gt;'Tabela 1ª Fase'!E9,1,0)+IF('Tabela 1ª Fase'!C15&gt;'Tabela 1ª Fase'!E15,1,0)+IF('Tabela 1ª Fase'!C23&gt;'Tabela 1ª Fase'!E23,1,0)+IF('Tabela 1ª Fase'!C27&gt;'Tabela 1ª Fase'!E27,1,0)+IF('Tabela 1ª Fase'!C33&gt;'Tabela 1ª Fase'!E33,1,0))</f>
        <v>5</v>
      </c>
      <c r="G4" s="101">
        <f>SUM(IF(ISNUMBER('Tabela 1ª Fase'!C9),IF('Tabela 1ª Fase'!C9='Tabela 1ª Fase'!E9,1,0))+IF(ISNUMBER('Tabela 1ª Fase'!C15),IF('Tabela 1ª Fase'!C15='Tabela 1ª Fase'!E15,1,0))+IF(ISNUMBER('Tabela 1ª Fase'!C23),IF('Tabela 1ª Fase'!C23='Tabela 1ª Fase'!E23,1,0))+IF(ISNUMBER('Tabela 1ª Fase'!C27),IF('Tabela 1ª Fase'!C27='Tabela 1ª Fase'!E27,1,0))+IF(ISNUMBER('Tabela 1ª Fase'!C33),IF('Tabela 1ª Fase'!C33='Tabela 1ª Fase'!E33,1,0)))</f>
        <v>0</v>
      </c>
      <c r="H4" s="101">
        <f>SUM(IF('Tabela 1ª Fase'!C9&lt;'Tabela 1ª Fase'!E9,1,0)+IF('Tabela 1ª Fase'!C15&lt;'Tabela 1ª Fase'!E15,1,0)+IF('Tabela 1ª Fase'!C23&lt;'Tabela 1ª Fase'!E23,1,0)+IF('Tabela 1ª Fase'!C27&lt;'Tabela 1ª Fase'!E27,1,0)+IF('Tabela 1ª Fase'!C33&lt;'Tabela 1ª Fase'!E33,1,0))</f>
        <v>0</v>
      </c>
      <c r="I4" s="101">
        <f>SUM('Tabela 1ª Fase'!C9+'Tabela 1ª Fase'!C15+'Tabela 1ª Fase'!C23+'Tabela 1ª Fase'!C27+'Tabela 1ª Fase'!C33)</f>
        <v>18</v>
      </c>
      <c r="J4" s="101">
        <f>SUM('Tabela 1ª Fase'!E9+'Tabela 1ª Fase'!E15+'Tabela 1ª Fase'!E23+'Tabela 1ª Fase'!E27+'Tabela 1ª Fase'!E33)</f>
        <v>1</v>
      </c>
      <c r="K4" s="102">
        <f t="shared" ref="K4:K9" si="2">SUM(I4-J4)</f>
        <v>17</v>
      </c>
      <c r="L4" s="50" t="s">
        <v>98</v>
      </c>
      <c r="M4" s="51">
        <v>1</v>
      </c>
      <c r="N4" s="52">
        <f>25-M4</f>
        <v>24</v>
      </c>
      <c r="O4" s="52">
        <v>8</v>
      </c>
      <c r="P4" s="52">
        <f>SUM(N4+O4)</f>
        <v>32</v>
      </c>
    </row>
    <row r="5" spans="1:16" ht="24" customHeight="1" x14ac:dyDescent="0.2">
      <c r="A5" s="128"/>
      <c r="B5" s="100">
        <f t="shared" si="0"/>
        <v>0.6</v>
      </c>
      <c r="C5" s="101" t="str">
        <f>Times!A2</f>
        <v>AMA</v>
      </c>
      <c r="D5" s="101">
        <f>SUM(IF(ISNUMBER('Tabela 1ª Fase'!E9),1)+IF(ISNUMBER('Tabela 1ª Fase'!C17),1)+IF(ISNUMBER('Tabela 1ª Fase'!C25),1)+IF(ISNUMBER('Tabela 1ª Fase'!C31),1)+IF(ISNUMBER('Tabela 1ª Fase'!C37),1))</f>
        <v>5</v>
      </c>
      <c r="E5" s="101">
        <f t="shared" si="1"/>
        <v>9</v>
      </c>
      <c r="F5" s="101">
        <f>SUM(IF('Tabela 1ª Fase'!E9&gt;'Tabela 1ª Fase'!C9,1,0)+IF('Tabela 1ª Fase'!C17&gt;'Tabela 1ª Fase'!E17,1,0)+IF('Tabela 1ª Fase'!C25&gt;'Tabela 1ª Fase'!E25,1,0)+IF('Tabela 1ª Fase'!C31&gt;'Tabela 1ª Fase'!E31,1,0)+IF('Tabela 1ª Fase'!C37&gt;'Tabela 1ª Fase'!E37,1,0))</f>
        <v>3</v>
      </c>
      <c r="G5" s="101">
        <f>SUM(IF(ISNUMBER('Tabela 1ª Fase'!E9),IF('Tabela 1ª Fase'!E9='Tabela 1ª Fase'!C9,1,0))+IF(ISNUMBER('Tabela 1ª Fase'!C17),IF('Tabela 1ª Fase'!C17='Tabela 1ª Fase'!E17,1,0))+IF(ISNUMBER('Tabela 1ª Fase'!C25),IF('Tabela 1ª Fase'!C25='Tabela 1ª Fase'!E25,1,0))+IF(ISNUMBER('Tabela 1ª Fase'!C31),IF('Tabela 1ª Fase'!C31='Tabela 1ª Fase'!E31,1,0))+IF(ISNUMBER('Tabela 1ª Fase'!C37),IF('Tabela 1ª Fase'!C37='Tabela 1ª Fase'!E37,1,0)))</f>
        <v>0</v>
      </c>
      <c r="H5" s="101">
        <f>SUM(IF('Tabela 1ª Fase'!E9&lt;'Tabela 1ª Fase'!C9,1,0)+IF('Tabela 1ª Fase'!C17&lt;'Tabela 1ª Fase'!E17,1,0)+IF('Tabela 1ª Fase'!C25&lt;'Tabela 1ª Fase'!E25,1,0)+IF('Tabela 1ª Fase'!C31&lt;'Tabela 1ª Fase'!E31,1,0)+IF('Tabela 1ª Fase'!C37&lt;'Tabela 1ª Fase'!E37,1,0))</f>
        <v>2</v>
      </c>
      <c r="I5" s="101">
        <f>SUM('Tabela 1ª Fase'!E9+'Tabela 1ª Fase'!C17+'Tabela 1ª Fase'!C25+'Tabela 1ª Fase'!C31+'Tabela 1ª Fase'!C37)</f>
        <v>5</v>
      </c>
      <c r="J5" s="101">
        <f>SUM('Tabela 1ª Fase'!C9+'Tabela 1ª Fase'!E17+'Tabela 1ª Fase'!E25+'Tabela 1ª Fase'!E31+'Tabela 1ª Fase'!E37)</f>
        <v>5</v>
      </c>
      <c r="K5" s="102">
        <f t="shared" si="2"/>
        <v>0</v>
      </c>
      <c r="L5" s="50" t="s">
        <v>98</v>
      </c>
      <c r="M5" s="52">
        <v>4</v>
      </c>
      <c r="N5" s="52">
        <f t="shared" ref="N5:N16" si="3">25-M5</f>
        <v>21</v>
      </c>
      <c r="O5" s="52">
        <v>6</v>
      </c>
      <c r="P5" s="52">
        <f t="shared" ref="P5:P16" si="4">SUM(N5+O5)</f>
        <v>27</v>
      </c>
    </row>
    <row r="6" spans="1:16" ht="24" customHeight="1" x14ac:dyDescent="0.2">
      <c r="A6" s="128"/>
      <c r="B6" s="100">
        <f t="shared" si="0"/>
        <v>0.46666666666666667</v>
      </c>
      <c r="C6" s="101" t="str">
        <f>Times!A6</f>
        <v>SCR</v>
      </c>
      <c r="D6" s="101">
        <f>SUM(IF(ISNUMBER('Tabela 1ª Fase'!E13),1)+IF(ISNUMBER('Tabela 1ª Fase'!E19),1)+IF(ISNUMBER('Tabela 1ª Fase'!E25),1)+IF(ISNUMBER('Tabela 1ª Fase'!E29),1)+IF(ISNUMBER('Tabela 1ª Fase'!E33),1))</f>
        <v>5</v>
      </c>
      <c r="E6" s="101">
        <f t="shared" si="1"/>
        <v>7</v>
      </c>
      <c r="F6" s="101">
        <f>SUM(IF('Tabela 1ª Fase'!E13&gt;'Tabela 1ª Fase'!C13,1,0)+IF('Tabela 1ª Fase'!E19&gt;'Tabela 1ª Fase'!C19,1,0)+IF('Tabela 1ª Fase'!E25&gt;'Tabela 1ª Fase'!C25,1,0)+IF('Tabela 1ª Fase'!E29&gt;'Tabela 1ª Fase'!C29,1,0)+IF('Tabela 1ª Fase'!E33&gt;'Tabela 1ª Fase'!C33,1,0))</f>
        <v>2</v>
      </c>
      <c r="G6" s="101">
        <f>SUM(IF(ISNUMBER('Tabela 1ª Fase'!E13),IF('Tabela 1ª Fase'!E13='Tabela 1ª Fase'!C13,1,0))+IF(ISNUMBER('Tabela 1ª Fase'!E19),IF('Tabela 1ª Fase'!E19='Tabela 1ª Fase'!C19,1,0))+IF(ISNUMBER('Tabela 1ª Fase'!E25),IF('Tabela 1ª Fase'!E25='Tabela 1ª Fase'!C25,1,0))+IF(ISNUMBER('Tabela 1ª Fase'!E29),IF('Tabela 1ª Fase'!E29='Tabela 1ª Fase'!C29,1,0))+IF(ISNUMBER('Tabela 1ª Fase'!E33),IF('Tabela 1ª Fase'!E33='Tabela 1ª Fase'!C33,1,0)))</f>
        <v>1</v>
      </c>
      <c r="H6" s="101">
        <f>SUM(IF('Tabela 1ª Fase'!E13&lt;'Tabela 1ª Fase'!C13,1,0)+IF('Tabela 1ª Fase'!E19&lt;'Tabela 1ª Fase'!C19,1,0)+IF('Tabela 1ª Fase'!E25&lt;'Tabela 1ª Fase'!C25,1,0)+IF('Tabela 1ª Fase'!E29&lt;'Tabela 1ª Fase'!C29,1,0)+IF('Tabela 1ª Fase'!E33&lt;'Tabela 1ª Fase'!C33,1,0))</f>
        <v>2</v>
      </c>
      <c r="I6" s="101">
        <f>SUM('Tabela 1ª Fase'!E13+'Tabela 1ª Fase'!E19+'Tabela 1ª Fase'!E25+'Tabela 1ª Fase'!E29+'Tabela 1ª Fase'!E33)</f>
        <v>6</v>
      </c>
      <c r="J6" s="101">
        <f>SUM('Tabela 1ª Fase'!C13+'Tabela 1ª Fase'!C19+'Tabela 1ª Fase'!C25+'Tabela 1ª Fase'!C29+'Tabela 1ª Fase'!C33)</f>
        <v>8</v>
      </c>
      <c r="K6" s="102">
        <f t="shared" si="2"/>
        <v>-2</v>
      </c>
      <c r="L6" s="50" t="s">
        <v>98</v>
      </c>
      <c r="M6" s="52">
        <v>6</v>
      </c>
      <c r="N6" s="52">
        <f t="shared" si="3"/>
        <v>19</v>
      </c>
      <c r="O6" s="52">
        <v>5</v>
      </c>
      <c r="P6" s="52">
        <f t="shared" si="4"/>
        <v>24</v>
      </c>
    </row>
    <row r="7" spans="1:16" ht="24" customHeight="1" x14ac:dyDescent="0.2">
      <c r="A7" s="128"/>
      <c r="B7" s="100">
        <f t="shared" si="0"/>
        <v>0.33333333333333331</v>
      </c>
      <c r="C7" s="101" t="str">
        <f>Times!A4</f>
        <v>ROM</v>
      </c>
      <c r="D7" s="101">
        <f>SUM(IF(ISNUMBER('Tabela 1ª Fase'!E11),1)+IF(ISNUMBER('Tabela 1ª Fase'!C19),1)+IF(ISNUMBER('Tabela 1ª Fase'!E23),1)+IF(ISNUMBER('Tabela 1ª Fase'!E31),1)+IF(ISNUMBER('Tabela 1ª Fase'!C35),1))</f>
        <v>5</v>
      </c>
      <c r="E7" s="101">
        <f t="shared" si="1"/>
        <v>5</v>
      </c>
      <c r="F7" s="101">
        <f>SUM(IF('Tabela 1ª Fase'!E11&gt;'Tabela 1ª Fase'!C11,1,0)+IF('Tabela 1ª Fase'!C19&gt;'Tabela 1ª Fase'!E19,1,0)+IF('Tabela 1ª Fase'!E23&gt;'Tabela 1ª Fase'!C23,1,0)+IF('Tabela 1ª Fase'!E31&gt;'Tabela 1ª Fase'!C31,1,0)+IF('Tabela 1ª Fase'!C35&gt;'Tabela 1ª Fase'!E35,1,0))</f>
        <v>1</v>
      </c>
      <c r="G7" s="101">
        <f>SUM(IF(ISNUMBER('Tabela 1ª Fase'!E11),IF('Tabela 1ª Fase'!E11='Tabela 1ª Fase'!C11,1,0))+IF(ISNUMBER('Tabela 1ª Fase'!C19),IF('Tabela 1ª Fase'!C19='Tabela 1ª Fase'!E19,1,0))+IF(ISNUMBER('Tabela 1ª Fase'!E23),IF('Tabela 1ª Fase'!E23='Tabela 1ª Fase'!C23,1,0))+IF(ISNUMBER('Tabela 1ª Fase'!E31),IF('Tabela 1ª Fase'!E31='Tabela 1ª Fase'!C31,1,0))+IF(ISNUMBER('Tabela 1ª Fase'!C35),IF('Tabela 1ª Fase'!C35='Tabela 1ª Fase'!E35,1,0)))</f>
        <v>2</v>
      </c>
      <c r="H7" s="101">
        <f>SUM(IF('Tabela 1ª Fase'!E11&lt;'Tabela 1ª Fase'!C11,1,0)+IF('Tabela 1ª Fase'!C19&lt;'Tabela 1ª Fase'!E19,1,0)+IF('Tabela 1ª Fase'!E23&lt;'Tabela 1ª Fase'!C23,1,0)+IF('Tabela 1ª Fase'!E31&lt;'Tabela 1ª Fase'!C31,1,0)+IF('Tabela 1ª Fase'!C35&lt;'Tabela 1ª Fase'!E35,1,0))</f>
        <v>2</v>
      </c>
      <c r="I7" s="101">
        <f>SUM('Tabela 1ª Fase'!E11+'Tabela 1ª Fase'!C19+'Tabela 1ª Fase'!E23+'Tabela 1ª Fase'!E31+'Tabela 1ª Fase'!C35)</f>
        <v>5</v>
      </c>
      <c r="J7" s="101">
        <f>SUM('Tabela 1ª Fase'!C11+'Tabela 1ª Fase'!E19+'Tabela 1ª Fase'!C23+'Tabela 1ª Fase'!C31+'Tabela 1ª Fase'!E35)</f>
        <v>10</v>
      </c>
      <c r="K7" s="102">
        <f t="shared" si="2"/>
        <v>-5</v>
      </c>
      <c r="L7" s="50" t="s">
        <v>98</v>
      </c>
      <c r="M7" s="52">
        <v>7</v>
      </c>
      <c r="N7" s="52">
        <f t="shared" si="3"/>
        <v>18</v>
      </c>
      <c r="O7" s="52">
        <v>9</v>
      </c>
      <c r="P7" s="52">
        <f t="shared" si="4"/>
        <v>27</v>
      </c>
    </row>
    <row r="8" spans="1:16" ht="24" customHeight="1" x14ac:dyDescent="0.2">
      <c r="A8" s="128"/>
      <c r="B8" s="37">
        <f t="shared" si="0"/>
        <v>0.26666666666666666</v>
      </c>
      <c r="C8" s="38" t="str">
        <f>Times!A5</f>
        <v>FLU</v>
      </c>
      <c r="D8" s="39">
        <f>SUM(IF(ISNUMBER('Tabela 1ª Fase'!C13),1)+IF(ISNUMBER('Tabela 1ª Fase'!E17),1)+IF(ISNUMBER('Tabela 1ª Fase'!E21),1)+IF(ISNUMBER('Tabela 1ª Fase'!E27),1)+IF(ISNUMBER('Tabela 1ª Fase'!E35),1))</f>
        <v>5</v>
      </c>
      <c r="E8" s="39">
        <f t="shared" si="1"/>
        <v>4</v>
      </c>
      <c r="F8" s="39">
        <f>SUM(IF('Tabela 1ª Fase'!C13&gt;'Tabela 1ª Fase'!E13,1,0)+IF('Tabela 1ª Fase'!E17&gt;'Tabela 1ª Fase'!C17,1,0)+IF('Tabela 1ª Fase'!E21&gt;'Tabela 1ª Fase'!C21,1,0)+IF('Tabela 1ª Fase'!E27&gt;'Tabela 1ª Fase'!C27,1,0)+IF('Tabela 1ª Fase'!E35&gt;'Tabela 1ª Fase'!C35,1,0))</f>
        <v>1</v>
      </c>
      <c r="G8" s="39">
        <f>SUM(IF(ISNUMBER('Tabela 1ª Fase'!C13),IF('Tabela 1ª Fase'!C13='Tabela 1ª Fase'!E13,1,0))+IF(ISNUMBER('Tabela 1ª Fase'!E17),IF('Tabela 1ª Fase'!E17='Tabela 1ª Fase'!C17,1,0))+IF(ISNUMBER('Tabela 1ª Fase'!E21),IF('Tabela 1ª Fase'!E21='Tabela 1ª Fase'!C21,1,0))+IF(ISNUMBER('Tabela 1ª Fase'!E27),IF('Tabela 1ª Fase'!E27='Tabela 1ª Fase'!C27,1,0))+IF(ISNUMBER('Tabela 1ª Fase'!E35),IF('Tabela 1ª Fase'!E35='Tabela 1ª Fase'!C35,1,0)))</f>
        <v>1</v>
      </c>
      <c r="H8" s="39">
        <f>SUM(IF('Tabela 1ª Fase'!C13&lt;'Tabela 1ª Fase'!E13,1,0)+IF('Tabela 1ª Fase'!E17&lt;'Tabela 1ª Fase'!C17,1,0)+IF('Tabela 1ª Fase'!E21&lt;'Tabela 1ª Fase'!C21,1,0)+IF('Tabela 1ª Fase'!E27&lt;'Tabela 1ª Fase'!C27,1,0)+IF('Tabela 1ª Fase'!E35&lt;'Tabela 1ª Fase'!C35,1,0))</f>
        <v>3</v>
      </c>
      <c r="I8" s="39">
        <f>SUM('Tabela 1ª Fase'!C13+'Tabela 1ª Fase'!E17+'Tabela 1ª Fase'!E21+'Tabela 1ª Fase'!E27+'Tabela 1ª Fase'!E35)</f>
        <v>3</v>
      </c>
      <c r="J8" s="39">
        <f>SUM('Tabela 1ª Fase'!E13+'Tabela 1ª Fase'!C17+'Tabela 1ª Fase'!C21+'Tabela 1ª Fase'!C27+'Tabela 1ª Fase'!C35)</f>
        <v>7</v>
      </c>
      <c r="K8" s="40">
        <f t="shared" si="2"/>
        <v>-4</v>
      </c>
      <c r="L8" s="50" t="s">
        <v>97</v>
      </c>
      <c r="M8" s="52">
        <v>10</v>
      </c>
      <c r="N8" s="52">
        <f t="shared" si="3"/>
        <v>15</v>
      </c>
      <c r="O8" s="52">
        <v>4</v>
      </c>
      <c r="P8" s="52">
        <f t="shared" si="4"/>
        <v>19</v>
      </c>
    </row>
    <row r="9" spans="1:16" ht="24" customHeight="1" thickBot="1" x14ac:dyDescent="0.25">
      <c r="A9" s="128"/>
      <c r="B9" s="37">
        <f t="shared" si="0"/>
        <v>0.13333333333333333</v>
      </c>
      <c r="C9" s="38" t="str">
        <f>Times!A3</f>
        <v>BOT</v>
      </c>
      <c r="D9" s="39">
        <f>SUM(IF(ISNUMBER('Tabela 1ª Fase'!C11),1)+IF(ISNUMBER('Tabela 1ª Fase'!E15),1)+IF(ISNUMBER('Tabela 1ª Fase'!C21),1)+IF(ISNUMBER('Tabela 1ª Fase'!C29),1)+IF(ISNUMBER('Tabela 1ª Fase'!E37),1))</f>
        <v>5</v>
      </c>
      <c r="E9" s="39">
        <f t="shared" si="1"/>
        <v>2</v>
      </c>
      <c r="F9" s="39">
        <f>SUM(IF('Tabela 1ª Fase'!C11&gt;'Tabela 1ª Fase'!E11,1,0)+IF('Tabela 1ª Fase'!E15&gt;'Tabela 1ª Fase'!C15,1,0)+IF('Tabela 1ª Fase'!C21&gt;'Tabela 1ª Fase'!E21,1,0)+IF('Tabela 1ª Fase'!C29&gt;'Tabela 1ª Fase'!E29,1,0)+IF('Tabela 1ª Fase'!E37&gt;'Tabela 1ª Fase'!C37,1,0))</f>
        <v>0</v>
      </c>
      <c r="G9" s="39">
        <f>SUM(IF(ISNUMBER('Tabela 1ª Fase'!C11),IF('Tabela 1ª Fase'!C11='Tabela 1ª Fase'!E11,1,0))+IF(ISNUMBER('Tabela 1ª Fase'!E15),IF('Tabela 1ª Fase'!E15='Tabela 1ª Fase'!C15,1,0))+IF(ISNUMBER('Tabela 1ª Fase'!C21),IF('Tabela 1ª Fase'!C21='Tabela 1ª Fase'!E21,1,0))+IF(ISNUMBER('Tabela 1ª Fase'!C29),IF('Tabela 1ª Fase'!C29='Tabela 1ª Fase'!E29,1,0))+IF(ISNUMBER('Tabela 1ª Fase'!E37),IF('Tabela 1ª Fase'!E37='Tabela 1ª Fase'!C37,1,0)))</f>
        <v>2</v>
      </c>
      <c r="H9" s="39">
        <f>SUM(IF('Tabela 1ª Fase'!C11&lt;'Tabela 1ª Fase'!E11,1,0)+IF('Tabela 1ª Fase'!E15&lt;'Tabela 1ª Fase'!C15,1,0)+IF('Tabela 1ª Fase'!C21&lt;'Tabela 1ª Fase'!E21,1,0)+IF('Tabela 1ª Fase'!C29&lt;'Tabela 1ª Fase'!E29,1,0)+IF('Tabela 1ª Fase'!E37&lt;'Tabela 1ª Fase'!C37,1,0))</f>
        <v>3</v>
      </c>
      <c r="I9" s="39">
        <f>SUM('Tabela 1ª Fase'!C11+'Tabela 1ª Fase'!E15+'Tabela 1ª Fase'!C21+'Tabela 1ª Fase'!C29+'Tabela 1ª Fase'!E37)</f>
        <v>2</v>
      </c>
      <c r="J9" s="39">
        <f>SUM('Tabela 1ª Fase'!E11+'Tabela 1ª Fase'!C15+'Tabela 1ª Fase'!E21+'Tabela 1ª Fase'!E29+'Tabela 1ª Fase'!C37)</f>
        <v>8</v>
      </c>
      <c r="K9" s="40">
        <f t="shared" si="2"/>
        <v>-6</v>
      </c>
      <c r="L9" s="50" t="s">
        <v>97</v>
      </c>
      <c r="M9" s="53">
        <v>12</v>
      </c>
      <c r="N9" s="52">
        <f t="shared" si="3"/>
        <v>13</v>
      </c>
      <c r="O9" s="53">
        <v>1</v>
      </c>
      <c r="P9" s="52">
        <f t="shared" si="4"/>
        <v>14</v>
      </c>
    </row>
    <row r="10" spans="1:16" ht="6.95" customHeight="1" thickBot="1" x14ac:dyDescent="0.25">
      <c r="A10" s="10"/>
      <c r="B10" s="41"/>
      <c r="C10" s="42"/>
      <c r="D10" s="43"/>
      <c r="E10" s="43"/>
      <c r="F10" s="43"/>
      <c r="G10" s="43"/>
      <c r="H10" s="43"/>
      <c r="I10" s="43"/>
      <c r="J10" s="43"/>
      <c r="K10" s="44"/>
      <c r="L10" s="50"/>
      <c r="M10" s="53"/>
      <c r="N10" s="52"/>
      <c r="O10" s="53"/>
      <c r="P10" s="52"/>
    </row>
    <row r="11" spans="1:16" ht="24" customHeight="1" x14ac:dyDescent="0.2">
      <c r="A11" s="127" t="s">
        <v>14</v>
      </c>
      <c r="B11" s="100">
        <f t="shared" ref="B11:B16" si="5">IF(D11&gt;0,SUM((E11/(D11*3))),0)</f>
        <v>0.8666666666666667</v>
      </c>
      <c r="C11" s="101" t="str">
        <f>Times!A9</f>
        <v>IMI</v>
      </c>
      <c r="D11" s="101">
        <f>SUM(IF(ISNUMBER('Tabela 1ª Fase'!J11),1)+IF(ISNUMBER('Tabela 1ª Fase'!L15),1)+IF(ISNUMBER('Tabela 1ª Fase'!J21),1)+IF(ISNUMBER('Tabela 1ª Fase'!J29),1)+IF(ISNUMBER('Tabela 1ª Fase'!L37),1))</f>
        <v>5</v>
      </c>
      <c r="E11" s="101">
        <f t="shared" ref="E11:E16" si="6">SUM(F11*3)+G11</f>
        <v>13</v>
      </c>
      <c r="F11" s="101">
        <f>SUM(IF('Tabela 1ª Fase'!J11&gt;'Tabela 1ª Fase'!L11,1,0)+IF('Tabela 1ª Fase'!L15&gt;'Tabela 1ª Fase'!J15,1,0)+IF('Tabela 1ª Fase'!J21&gt;'Tabela 1ª Fase'!L21,1,0)+IF('Tabela 1ª Fase'!J29&gt;'Tabela 1ª Fase'!L29,1,0)+IF('Tabela 1ª Fase'!L37&gt;'Tabela 1ª Fase'!J37,1,0))</f>
        <v>4</v>
      </c>
      <c r="G11" s="101">
        <f>SUM(IF(ISNUMBER('Tabela 1ª Fase'!J11),IF('Tabela 1ª Fase'!J11='Tabela 1ª Fase'!L11,1,0))+IF(ISNUMBER('Tabela 1ª Fase'!L15),IF('Tabela 1ª Fase'!L15='Tabela 1ª Fase'!J15,1,0))+IF(ISNUMBER('Tabela 1ª Fase'!J21),IF('Tabela 1ª Fase'!J21='Tabela 1ª Fase'!L21,1,0))+IF(ISNUMBER('Tabela 1ª Fase'!J29),IF('Tabela 1ª Fase'!J29='Tabela 1ª Fase'!L29,1,0))+IF(ISNUMBER('Tabela 1ª Fase'!L37),IF('Tabela 1ª Fase'!L37='Tabela 1ª Fase'!J37,1,0)))</f>
        <v>1</v>
      </c>
      <c r="H11" s="101">
        <f>SUM(IF('Tabela 1ª Fase'!J11&lt;'Tabela 1ª Fase'!L11,1,0)+IF('Tabela 1ª Fase'!L15&lt;'Tabela 1ª Fase'!J15,1,0)+IF('Tabela 1ª Fase'!J21&lt;'Tabela 1ª Fase'!L21,1,0)+IF('Tabela 1ª Fase'!J29&lt;'Tabela 1ª Fase'!L29,1,0)+IF('Tabela 1ª Fase'!L37&lt;'Tabela 1ª Fase'!J37,1,0))</f>
        <v>0</v>
      </c>
      <c r="I11" s="101">
        <f>SUM('Tabela 1ª Fase'!J11+'Tabela 1ª Fase'!L15+'Tabela 1ª Fase'!J21+'Tabela 1ª Fase'!J29+'Tabela 1ª Fase'!L37)</f>
        <v>14</v>
      </c>
      <c r="J11" s="101">
        <f>SUM('Tabela 1ª Fase'!L11+'Tabela 1ª Fase'!J15+'Tabela 1ª Fase'!L21+'Tabela 1ª Fase'!L29+'Tabela 1ª Fase'!J37)</f>
        <v>7</v>
      </c>
      <c r="K11" s="102">
        <f t="shared" ref="K11:K16" si="7">SUM(I11-J11)</f>
        <v>7</v>
      </c>
      <c r="L11" s="50" t="s">
        <v>98</v>
      </c>
      <c r="M11" s="52">
        <v>2</v>
      </c>
      <c r="N11" s="52">
        <f t="shared" si="3"/>
        <v>23</v>
      </c>
      <c r="O11" s="52">
        <v>7</v>
      </c>
      <c r="P11" s="52">
        <f t="shared" si="4"/>
        <v>30</v>
      </c>
    </row>
    <row r="12" spans="1:16" ht="24" customHeight="1" x14ac:dyDescent="0.2">
      <c r="A12" s="128"/>
      <c r="B12" s="100">
        <f t="shared" si="5"/>
        <v>0.8</v>
      </c>
      <c r="C12" s="101" t="str">
        <f>Times!A8</f>
        <v>VEL</v>
      </c>
      <c r="D12" s="101">
        <f>SUM(IF(ISNUMBER('Tabela 1ª Fase'!L9),1)+IF(ISNUMBER('Tabela 1ª Fase'!J17),1)+IF(ISNUMBER('Tabela 1ª Fase'!J25),1)+IF(ISNUMBER('Tabela 1ª Fase'!J31),1)+IF(ISNUMBER('Tabela 1ª Fase'!J37),1))</f>
        <v>5</v>
      </c>
      <c r="E12" s="101">
        <f t="shared" si="6"/>
        <v>12</v>
      </c>
      <c r="F12" s="101">
        <f>SUM(IF('Tabela 1ª Fase'!L9&gt;'Tabela 1ª Fase'!J9,1,0)+IF('Tabela 1ª Fase'!J17&gt;'Tabela 1ª Fase'!L17,1,0)+IF('Tabela 1ª Fase'!J25&gt;'Tabela 1ª Fase'!L25,1,0)+IF('Tabela 1ª Fase'!J31&gt;'Tabela 1ª Fase'!L31,1,0)+IF('Tabela 1ª Fase'!J37&gt;'Tabela 1ª Fase'!L37,1,0))</f>
        <v>4</v>
      </c>
      <c r="G12" s="101">
        <f>SUM(IF(ISNUMBER('Tabela 1ª Fase'!L9),IF('Tabela 1ª Fase'!L9='Tabela 1ª Fase'!J9,1,0))+IF(ISNUMBER('Tabela 1ª Fase'!J17),IF('Tabela 1ª Fase'!J17='Tabela 1ª Fase'!L17,1,0))+IF(ISNUMBER('Tabela 1ª Fase'!J25),IF('Tabela 1ª Fase'!J25='Tabela 1ª Fase'!L25,1,0))+IF(ISNUMBER('Tabela 1ª Fase'!J31),IF('Tabela 1ª Fase'!J31='Tabela 1ª Fase'!L31,1,0))+IF(ISNUMBER('Tabela 1ª Fase'!J37),IF('Tabela 1ª Fase'!J37='Tabela 1ª Fase'!L37,1,0)))</f>
        <v>0</v>
      </c>
      <c r="H12" s="101">
        <f>SUM(IF('Tabela 1ª Fase'!L9&lt;'Tabela 1ª Fase'!J9,1,0)+IF('Tabela 1ª Fase'!J17&lt;'Tabela 1ª Fase'!L17,1,0)+IF('Tabela 1ª Fase'!J25&lt;'Tabela 1ª Fase'!L25,1,0)+IF('Tabela 1ª Fase'!J31&lt;'Tabela 1ª Fase'!L31,1,0)+IF('Tabela 1ª Fase'!J37&lt;'Tabela 1ª Fase'!L37,1,0))</f>
        <v>1</v>
      </c>
      <c r="I12" s="101">
        <f>SUM('Tabela 1ª Fase'!L9+'Tabela 1ª Fase'!J17+'Tabela 1ª Fase'!J25+'Tabela 1ª Fase'!J31+'Tabela 1ª Fase'!J37)</f>
        <v>19</v>
      </c>
      <c r="J12" s="101">
        <f>SUM('Tabela 1ª Fase'!J9+'Tabela 1ª Fase'!L17+'Tabela 1ª Fase'!L25+'Tabela 1ª Fase'!L31+'Tabela 1ª Fase'!L37)</f>
        <v>13</v>
      </c>
      <c r="K12" s="102">
        <f t="shared" si="7"/>
        <v>6</v>
      </c>
      <c r="L12" s="50" t="s">
        <v>98</v>
      </c>
      <c r="M12" s="52">
        <v>3</v>
      </c>
      <c r="N12" s="52">
        <f t="shared" si="3"/>
        <v>22</v>
      </c>
      <c r="O12" s="52">
        <v>12</v>
      </c>
      <c r="P12" s="52">
        <f t="shared" si="4"/>
        <v>34</v>
      </c>
    </row>
    <row r="13" spans="1:16" ht="24" customHeight="1" x14ac:dyDescent="0.2">
      <c r="A13" s="128"/>
      <c r="B13" s="100">
        <f t="shared" si="5"/>
        <v>0.46666666666666667</v>
      </c>
      <c r="C13" s="101" t="str">
        <f>Times!A12</f>
        <v>AME</v>
      </c>
      <c r="D13" s="101">
        <f>SUM(IF(ISNUMBER('Tabela 1ª Fase'!L13),1)+IF(ISNUMBER('Tabela 1ª Fase'!L19),1)+IF(ISNUMBER('Tabela 1ª Fase'!L25),1)+IF(ISNUMBER('Tabela 1ª Fase'!L29),1)+IF(ISNUMBER('Tabela 1ª Fase'!L33),1))</f>
        <v>5</v>
      </c>
      <c r="E13" s="101">
        <f t="shared" si="6"/>
        <v>7</v>
      </c>
      <c r="F13" s="101">
        <f>SUM(IF('Tabela 1ª Fase'!L13&gt;'Tabela 1ª Fase'!J13,1,0)+IF('Tabela 1ª Fase'!L19&gt;'Tabela 1ª Fase'!J19,1,0)+IF('Tabela 1ª Fase'!L25&gt;'Tabela 1ª Fase'!J25,1,0)+IF('Tabela 1ª Fase'!L29&gt;'Tabela 1ª Fase'!J29,1,0)+IF('Tabela 1ª Fase'!L33&gt;'Tabela 1ª Fase'!J33,1,0))</f>
        <v>2</v>
      </c>
      <c r="G13" s="101">
        <f>SUM(IF(ISNUMBER('Tabela 1ª Fase'!L13),IF('Tabela 1ª Fase'!L13='Tabela 1ª Fase'!J13,1,0))+IF(ISNUMBER('Tabela 1ª Fase'!L19),IF('Tabela 1ª Fase'!L19='Tabela 1ª Fase'!J19,1,0))+IF(ISNUMBER('Tabela 1ª Fase'!L25),IF('Tabela 1ª Fase'!L25='Tabela 1ª Fase'!J25,1,0))+IF(ISNUMBER('Tabela 1ª Fase'!L29),IF('Tabela 1ª Fase'!L29='Tabela 1ª Fase'!J29,1,0))+IF(ISNUMBER('Tabela 1ª Fase'!L33),IF('Tabela 1ª Fase'!L33='Tabela 1ª Fase'!J33,1,0)))</f>
        <v>1</v>
      </c>
      <c r="H13" s="101">
        <f>SUM(IF('Tabela 1ª Fase'!L13&lt;'Tabela 1ª Fase'!J13,1,0)+IF('Tabela 1ª Fase'!L19&lt;'Tabela 1ª Fase'!J19,1,0)+IF('Tabela 1ª Fase'!L25&lt;'Tabela 1ª Fase'!J25,1,0)+IF('Tabela 1ª Fase'!L29&lt;'Tabela 1ª Fase'!J29,1,0)+IF('Tabela 1ª Fase'!L33&lt;'Tabela 1ª Fase'!J33,1,0))</f>
        <v>2</v>
      </c>
      <c r="I13" s="101">
        <f>SUM('Tabela 1ª Fase'!L13+'Tabela 1ª Fase'!L19+'Tabela 1ª Fase'!L25+'Tabela 1ª Fase'!L29+'Tabela 1ª Fase'!L33)</f>
        <v>13</v>
      </c>
      <c r="J13" s="101">
        <f>SUM('Tabela 1ª Fase'!J13+'Tabela 1ª Fase'!J19+'Tabela 1ª Fase'!J25+'Tabela 1ª Fase'!J29+'Tabela 1ª Fase'!J33)</f>
        <v>15</v>
      </c>
      <c r="K13" s="102">
        <f t="shared" si="7"/>
        <v>-2</v>
      </c>
      <c r="L13" s="50" t="s">
        <v>98</v>
      </c>
      <c r="M13" s="52">
        <v>5</v>
      </c>
      <c r="N13" s="52">
        <f t="shared" si="3"/>
        <v>20</v>
      </c>
      <c r="O13" s="52">
        <v>14</v>
      </c>
      <c r="P13" s="52">
        <f t="shared" si="4"/>
        <v>34</v>
      </c>
    </row>
    <row r="14" spans="1:16" ht="24" customHeight="1" x14ac:dyDescent="0.2">
      <c r="A14" s="128"/>
      <c r="B14" s="100">
        <f t="shared" si="5"/>
        <v>0.26666666666666666</v>
      </c>
      <c r="C14" s="101" t="str">
        <f>Times!A11</f>
        <v>SPA</v>
      </c>
      <c r="D14" s="101">
        <f>SUM(IF(ISNUMBER('Tabela 1ª Fase'!J13),1)+IF(ISNUMBER('Tabela 1ª Fase'!L17),1)+IF(ISNUMBER('Tabela 1ª Fase'!L21),1)+IF(ISNUMBER('Tabela 1ª Fase'!L27),1)+IF(ISNUMBER('Tabela 1ª Fase'!L35),1))</f>
        <v>5</v>
      </c>
      <c r="E14" s="101">
        <f t="shared" si="6"/>
        <v>4</v>
      </c>
      <c r="F14" s="101">
        <f>SUM(IF('Tabela 1ª Fase'!J13&gt;'Tabela 1ª Fase'!L13,1,0)+IF('Tabela 1ª Fase'!L17&gt;'Tabela 1ª Fase'!J17,1,0)+IF('Tabela 1ª Fase'!L21&gt;'Tabela 1ª Fase'!J21,1,0)+IF('Tabela 1ª Fase'!L27&gt;'Tabela 1ª Fase'!J27,1,0)+IF('Tabela 1ª Fase'!L35&gt;'Tabela 1ª Fase'!J35,1,0))</f>
        <v>1</v>
      </c>
      <c r="G14" s="101">
        <f>SUM(IF(ISNUMBER('Tabela 1ª Fase'!J13),IF('Tabela 1ª Fase'!J13='Tabela 1ª Fase'!L13,1,0))+IF(ISNUMBER('Tabela 1ª Fase'!L17),IF('Tabela 1ª Fase'!L17='Tabela 1ª Fase'!J17,1,0))+IF(ISNUMBER('Tabela 1ª Fase'!L21),IF('Tabela 1ª Fase'!L21='Tabela 1ª Fase'!J21,1,0))+IF(ISNUMBER('Tabela 1ª Fase'!L27),IF('Tabela 1ª Fase'!L27='Tabela 1ª Fase'!J27,1,0))+IF(ISNUMBER('Tabela 1ª Fase'!L35),IF('Tabela 1ª Fase'!L35='Tabela 1ª Fase'!J35,1,0)))</f>
        <v>1</v>
      </c>
      <c r="H14" s="101">
        <f>SUM(IF('Tabela 1ª Fase'!J13&lt;'Tabela 1ª Fase'!L13,1,0)+IF('Tabela 1ª Fase'!L17&lt;'Tabela 1ª Fase'!J17,1,0)+IF('Tabela 1ª Fase'!L21&lt;'Tabela 1ª Fase'!J21,1,0)+IF('Tabela 1ª Fase'!L27&lt;'Tabela 1ª Fase'!J27,1,0)+IF('Tabela 1ª Fase'!L35&lt;'Tabela 1ª Fase'!J35,1,0))</f>
        <v>3</v>
      </c>
      <c r="I14" s="101">
        <f>SUM('Tabela 1ª Fase'!J13+'Tabela 1ª Fase'!L17+'Tabela 1ª Fase'!L21+'Tabela 1ª Fase'!L27+'Tabela 1ª Fase'!L35)</f>
        <v>9</v>
      </c>
      <c r="J14" s="101">
        <f>SUM('Tabela 1ª Fase'!L13+'Tabela 1ª Fase'!J17+'Tabela 1ª Fase'!J21+'Tabela 1ª Fase'!J27+'Tabela 1ª Fase'!J35)</f>
        <v>12</v>
      </c>
      <c r="K14" s="102">
        <f t="shared" si="7"/>
        <v>-3</v>
      </c>
      <c r="L14" s="50" t="s">
        <v>98</v>
      </c>
      <c r="M14" s="52">
        <v>8</v>
      </c>
      <c r="N14" s="52">
        <f t="shared" si="3"/>
        <v>17</v>
      </c>
      <c r="O14" s="52">
        <v>10</v>
      </c>
      <c r="P14" s="52">
        <f t="shared" si="4"/>
        <v>27</v>
      </c>
    </row>
    <row r="15" spans="1:16" ht="24" customHeight="1" x14ac:dyDescent="0.2">
      <c r="A15" s="128"/>
      <c r="B15" s="37">
        <f t="shared" si="5"/>
        <v>0.26666666666666666</v>
      </c>
      <c r="C15" s="38" t="str">
        <f>Times!A7</f>
        <v>MIL</v>
      </c>
      <c r="D15" s="39">
        <f>SUM(IF(ISNUMBER('Tabela 1ª Fase'!J9),1)+IF(ISNUMBER('Tabela 1ª Fase'!J15),1)+IF(ISNUMBER('Tabela 1ª Fase'!J23),1)+IF(ISNUMBER('Tabela 1ª Fase'!J27),1)+IF(ISNUMBER('Tabela 1ª Fase'!J33),1))</f>
        <v>5</v>
      </c>
      <c r="E15" s="39">
        <f t="shared" si="6"/>
        <v>4</v>
      </c>
      <c r="F15" s="39">
        <f>SUM(IF('Tabela 1ª Fase'!J9&gt;'Tabela 1ª Fase'!L9,1,0)+IF('Tabela 1ª Fase'!J15&gt;'Tabela 1ª Fase'!L15,1,0)+IF('Tabela 1ª Fase'!J23&gt;'Tabela 1ª Fase'!L23,1,0)+IF('Tabela 1ª Fase'!J27&gt;'Tabela 1ª Fase'!L27,1,0)+IF('Tabela 1ª Fase'!J33&gt;'Tabela 1ª Fase'!L33,1,0))</f>
        <v>1</v>
      </c>
      <c r="G15" s="39">
        <f>SUM(IF(ISNUMBER('Tabela 1ª Fase'!J9),IF('Tabela 1ª Fase'!J9='Tabela 1ª Fase'!L9,1,0))+IF(ISNUMBER('Tabela 1ª Fase'!J15),IF('Tabela 1ª Fase'!J15='Tabela 1ª Fase'!L15,1,0))+IF(ISNUMBER('Tabela 1ª Fase'!J23),IF('Tabela 1ª Fase'!J23='Tabela 1ª Fase'!L23,1,0))+IF(ISNUMBER('Tabela 1ª Fase'!J27),IF('Tabela 1ª Fase'!J27='Tabela 1ª Fase'!L27,1,0))+IF(ISNUMBER('Tabela 1ª Fase'!J33),IF('Tabela 1ª Fase'!J33='Tabela 1ª Fase'!L33,1,0)))</f>
        <v>1</v>
      </c>
      <c r="H15" s="39">
        <f>SUM(IF('Tabela 1ª Fase'!J9&lt;'Tabela 1ª Fase'!L9,1,0)+IF('Tabela 1ª Fase'!J15&lt;'Tabela 1ª Fase'!L15,1,0)+IF('Tabela 1ª Fase'!J23&lt;'Tabela 1ª Fase'!L23,1,0)+IF('Tabela 1ª Fase'!J27&lt;'Tabela 1ª Fase'!L27,1,0)+IF('Tabela 1ª Fase'!J33&lt;'Tabela 1ª Fase'!L33,1,0))</f>
        <v>3</v>
      </c>
      <c r="I15" s="39">
        <f>SUM('Tabela 1ª Fase'!J9+'Tabela 1ª Fase'!J15+'Tabela 1ª Fase'!J23+'Tabela 1ª Fase'!J27+'Tabela 1ª Fase'!J33)</f>
        <v>8</v>
      </c>
      <c r="J15" s="39">
        <f>SUM('Tabela 1ª Fase'!L9+'Tabela 1ª Fase'!L15+'Tabela 1ª Fase'!L23+'Tabela 1ª Fase'!L27+'Tabela 1ª Fase'!L33)</f>
        <v>11</v>
      </c>
      <c r="K15" s="40">
        <f t="shared" si="7"/>
        <v>-3</v>
      </c>
      <c r="L15" s="50" t="s">
        <v>97</v>
      </c>
      <c r="M15" s="52">
        <v>9</v>
      </c>
      <c r="N15" s="52">
        <f t="shared" si="3"/>
        <v>16</v>
      </c>
      <c r="O15" s="52">
        <v>3</v>
      </c>
      <c r="P15" s="52">
        <f t="shared" si="4"/>
        <v>19</v>
      </c>
    </row>
    <row r="16" spans="1:16" ht="24" customHeight="1" thickBot="1" x14ac:dyDescent="0.25">
      <c r="A16" s="128"/>
      <c r="B16" s="37">
        <f t="shared" si="5"/>
        <v>0.13333333333333333</v>
      </c>
      <c r="C16" s="38" t="str">
        <f>Times!A10</f>
        <v>JUV</v>
      </c>
      <c r="D16" s="39">
        <f>SUM(IF(ISNUMBER('Tabela 1ª Fase'!L11),1)+IF(ISNUMBER('Tabela 1ª Fase'!J19),1)+IF(ISNUMBER('Tabela 1ª Fase'!L23),1)+IF(ISNUMBER('Tabela 1ª Fase'!L31),1)+IF(ISNUMBER('Tabela 1ª Fase'!J35),1))</f>
        <v>5</v>
      </c>
      <c r="E16" s="39">
        <f t="shared" si="6"/>
        <v>2</v>
      </c>
      <c r="F16" s="39">
        <f>SUM(IF('Tabela 1ª Fase'!L11&gt;'Tabela 1ª Fase'!J11,1,0)+IF('Tabela 1ª Fase'!J19&gt;'Tabela 1ª Fase'!L19,1,0)+IF('Tabela 1ª Fase'!L23&gt;'Tabela 1ª Fase'!J23,1,0)+IF('Tabela 1ª Fase'!L31&gt;'Tabela 1ª Fase'!J31,1,0)+IF('Tabela 1ª Fase'!J35&gt;'Tabela 1ª Fase'!L35,1,0))</f>
        <v>0</v>
      </c>
      <c r="G16" s="39">
        <f>SUM(IF(ISNUMBER('Tabela 1ª Fase'!L11),IF('Tabela 1ª Fase'!L11='Tabela 1ª Fase'!J11,1,0))+IF(ISNUMBER('Tabela 1ª Fase'!J19),IF('Tabela 1ª Fase'!J19='Tabela 1ª Fase'!L19,1,0))+IF(ISNUMBER('Tabela 1ª Fase'!L23),IF('Tabela 1ª Fase'!L23='Tabela 1ª Fase'!J23,1,0))+IF(ISNUMBER('Tabela 1ª Fase'!L31),IF('Tabela 1ª Fase'!L31='Tabela 1ª Fase'!J31,1,0))+IF(ISNUMBER('Tabela 1ª Fase'!J35),IF('Tabela 1ª Fase'!J35='Tabela 1ª Fase'!L35,1,0)))</f>
        <v>2</v>
      </c>
      <c r="H16" s="39">
        <f>SUM(IF('Tabela 1ª Fase'!L11&lt;'Tabela 1ª Fase'!J11,1,0)+IF('Tabela 1ª Fase'!J19&lt;'Tabela 1ª Fase'!L19,1,0)+IF('Tabela 1ª Fase'!L23&lt;'Tabela 1ª Fase'!J23,1,0)+IF('Tabela 1ª Fase'!L31&lt;'Tabela 1ª Fase'!J31,1,0)+IF('Tabela 1ª Fase'!J35&lt;'Tabela 1ª Fase'!L35,1,0))</f>
        <v>3</v>
      </c>
      <c r="I16" s="39">
        <f>SUM('Tabela 1ª Fase'!L11+'Tabela 1ª Fase'!J19+'Tabela 1ª Fase'!L23+'Tabela 1ª Fase'!L31+'Tabela 1ª Fase'!J35)</f>
        <v>13</v>
      </c>
      <c r="J16" s="39">
        <f>SUM('Tabela 1ª Fase'!J11+'Tabela 1ª Fase'!L19+'Tabela 1ª Fase'!J23+'Tabela 1ª Fase'!J31+'Tabela 1ª Fase'!L35)</f>
        <v>18</v>
      </c>
      <c r="K16" s="40">
        <f t="shared" si="7"/>
        <v>-5</v>
      </c>
      <c r="L16" s="50" t="s">
        <v>97</v>
      </c>
      <c r="M16" s="53">
        <v>11</v>
      </c>
      <c r="N16" s="52">
        <f t="shared" si="3"/>
        <v>14</v>
      </c>
      <c r="O16" s="53">
        <v>2</v>
      </c>
      <c r="P16" s="52">
        <f t="shared" si="4"/>
        <v>16</v>
      </c>
    </row>
    <row r="17" spans="1:16" ht="6.95" customHeight="1" thickBot="1" x14ac:dyDescent="0.25">
      <c r="A17" s="10"/>
      <c r="B17" s="41"/>
      <c r="C17" s="42"/>
      <c r="D17" s="43"/>
      <c r="E17" s="43"/>
      <c r="F17" s="43"/>
      <c r="G17" s="43"/>
      <c r="H17" s="43"/>
      <c r="I17" s="43"/>
      <c r="J17" s="43"/>
      <c r="K17" s="44"/>
      <c r="L17" s="50"/>
      <c r="M17" s="53"/>
      <c r="N17" s="52"/>
      <c r="O17" s="53"/>
      <c r="P17" s="52"/>
    </row>
    <row r="18" spans="1:16" ht="23.25" x14ac:dyDescent="0.2">
      <c r="L18" s="50"/>
      <c r="M18" s="52"/>
      <c r="N18" s="52"/>
      <c r="O18" s="52"/>
      <c r="P18" s="52"/>
    </row>
    <row r="19" spans="1:16" x14ac:dyDescent="0.2">
      <c r="L19" s="54"/>
      <c r="M19" s="55"/>
      <c r="N19" s="55"/>
      <c r="O19" s="55"/>
      <c r="P19" s="55"/>
    </row>
    <row r="20" spans="1:16" x14ac:dyDescent="0.2">
      <c r="L20" s="54"/>
      <c r="M20" s="55"/>
      <c r="N20" s="55"/>
      <c r="O20" s="55"/>
      <c r="P20" s="55"/>
    </row>
    <row r="21" spans="1:16" x14ac:dyDescent="0.2">
      <c r="L21" s="54"/>
      <c r="M21" s="55"/>
      <c r="N21" s="55"/>
      <c r="O21" s="55"/>
      <c r="P21" s="55"/>
    </row>
  </sheetData>
  <sheetProtection algorithmName="SHA-512" hashValue="xYOdOjjN5aLsycgL8O3k3XewWO69L4FV/aQ673qAXA0g7jssHEUSOYRO0iJ2MTFoVbbalcdWr8qjfrodjJ4tBg==" saltValue="IP3eQ4k57XEV6oXlNvAyKw==" spinCount="100000" sheet="1" objects="1" scenarios="1"/>
  <sortState ref="B11:K16">
    <sortCondition descending="1" ref="E11:E16"/>
    <sortCondition descending="1" ref="F11:F16"/>
    <sortCondition descending="1" ref="K11:K16"/>
    <sortCondition descending="1" ref="I11:I16"/>
    <sortCondition ref="J11:J16"/>
  </sortState>
  <mergeCells count="4">
    <mergeCell ref="M1:P2"/>
    <mergeCell ref="A3:A9"/>
    <mergeCell ref="A1:K2"/>
    <mergeCell ref="A11:A16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0" zoomScaleNormal="60" workbookViewId="0">
      <selection activeCell="O22" sqref="O22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61" customWidth="1"/>
    <col min="7" max="7" width="7.42578125" bestFit="1" customWidth="1"/>
    <col min="8" max="8" width="25.28515625" style="6" bestFit="1" customWidth="1"/>
    <col min="9" max="9" width="4.7109375" style="7" customWidth="1"/>
    <col min="10" max="10" width="3.140625" style="8" customWidth="1"/>
    <col min="11" max="11" width="4.7109375" style="7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7" customWidth="1"/>
    <col min="16" max="16" width="3.140625" style="8" customWidth="1"/>
    <col min="17" max="17" width="4.7109375" style="7" customWidth="1"/>
    <col min="18" max="18" width="25.28515625" style="6" bestFit="1" customWidth="1"/>
    <col min="19" max="19" width="7.42578125" bestFit="1" customWidth="1"/>
    <col min="20" max="20" width="5.85546875" customWidth="1"/>
    <col min="21" max="21" width="5.7109375" customWidth="1"/>
    <col min="22" max="24" width="9.7109375" customWidth="1"/>
    <col min="25" max="26" width="8.7109375" customWidth="1"/>
  </cols>
  <sheetData>
    <row r="1" spans="1:27" ht="15.75" customHeight="1" thickTop="1" x14ac:dyDescent="0.2">
      <c r="A1" s="155" t="s">
        <v>60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  <c r="S1" s="140">
        <v>44695</v>
      </c>
      <c r="T1" s="141"/>
      <c r="U1" s="141"/>
      <c r="V1" s="141"/>
      <c r="W1" s="141"/>
      <c r="X1" s="142"/>
    </row>
    <row r="2" spans="1:27" ht="15.75" customHeight="1" thickBo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5"/>
      <c r="S2" s="143"/>
      <c r="T2" s="144"/>
      <c r="U2" s="144"/>
      <c r="V2" s="144"/>
      <c r="W2" s="144"/>
      <c r="X2" s="145"/>
    </row>
    <row r="3" spans="1:27" ht="15.75" customHeight="1" thickTop="1" thickBot="1" x14ac:dyDescent="0.4"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7" ht="30" customHeight="1" thickTop="1" thickBot="1" x14ac:dyDescent="0.25">
      <c r="B4" s="146" t="s">
        <v>73</v>
      </c>
      <c r="C4" s="147"/>
      <c r="D4" s="148"/>
      <c r="E4" s="62"/>
      <c r="F4" s="63">
        <v>1</v>
      </c>
      <c r="G4" s="64" t="s">
        <v>74</v>
      </c>
      <c r="H4" s="162" t="s">
        <v>61</v>
      </c>
      <c r="I4" s="163">
        <v>1</v>
      </c>
      <c r="J4" s="162" t="s">
        <v>0</v>
      </c>
      <c r="K4" s="163">
        <v>4</v>
      </c>
      <c r="L4" s="164" t="s">
        <v>71</v>
      </c>
      <c r="M4" s="165"/>
      <c r="N4" s="162" t="s">
        <v>68</v>
      </c>
      <c r="O4" s="163">
        <v>5</v>
      </c>
      <c r="P4" s="162" t="s">
        <v>0</v>
      </c>
      <c r="Q4" s="163">
        <v>4</v>
      </c>
      <c r="R4" s="164" t="s">
        <v>66</v>
      </c>
      <c r="S4" s="69" t="s">
        <v>75</v>
      </c>
      <c r="T4" s="64">
        <v>3</v>
      </c>
      <c r="V4" s="138" t="s">
        <v>18</v>
      </c>
      <c r="W4" s="138"/>
      <c r="X4" s="138"/>
      <c r="Y4" s="139" t="s">
        <v>72</v>
      </c>
      <c r="Z4" s="139"/>
      <c r="AA4" s="70">
        <v>14</v>
      </c>
    </row>
    <row r="5" spans="1:27" ht="14.1" customHeight="1" thickTop="1" thickBot="1" x14ac:dyDescent="0.4">
      <c r="B5" s="149"/>
      <c r="C5" s="150"/>
      <c r="D5" s="151"/>
      <c r="F5" s="71"/>
      <c r="H5" s="166"/>
      <c r="I5" s="167"/>
      <c r="J5" s="168"/>
      <c r="K5" s="167"/>
      <c r="L5" s="166"/>
      <c r="M5" s="166"/>
      <c r="N5" s="166"/>
      <c r="O5" s="167"/>
      <c r="P5" s="168"/>
      <c r="Q5" s="167"/>
      <c r="R5" s="166"/>
      <c r="T5" s="72"/>
      <c r="Y5" s="73"/>
      <c r="Z5" s="73"/>
    </row>
    <row r="6" spans="1:27" ht="30" customHeight="1" thickTop="1" thickBot="1" x14ac:dyDescent="0.25">
      <c r="B6" s="152"/>
      <c r="C6" s="153"/>
      <c r="D6" s="154"/>
      <c r="F6" s="74">
        <v>2</v>
      </c>
      <c r="G6" s="75" t="s">
        <v>76</v>
      </c>
      <c r="H6" s="162" t="s">
        <v>69</v>
      </c>
      <c r="I6" s="163">
        <v>2</v>
      </c>
      <c r="J6" s="162" t="s">
        <v>0</v>
      </c>
      <c r="K6" s="163">
        <v>4</v>
      </c>
      <c r="L6" s="164" t="s">
        <v>64</v>
      </c>
      <c r="M6" s="169"/>
      <c r="N6" s="162" t="s">
        <v>62</v>
      </c>
      <c r="O6" s="163">
        <v>1</v>
      </c>
      <c r="P6" s="162" t="s">
        <v>0</v>
      </c>
      <c r="Q6" s="163">
        <v>6</v>
      </c>
      <c r="R6" s="164" t="s">
        <v>72</v>
      </c>
      <c r="S6" s="77" t="s">
        <v>77</v>
      </c>
      <c r="T6" s="75">
        <v>4</v>
      </c>
      <c r="V6" s="138" t="s">
        <v>20</v>
      </c>
      <c r="W6" s="138"/>
      <c r="X6" s="138"/>
      <c r="Y6" s="139" t="s">
        <v>68</v>
      </c>
      <c r="Z6" s="139"/>
      <c r="AA6" s="70">
        <v>12</v>
      </c>
    </row>
    <row r="7" spans="1:27" ht="14.1" customHeight="1" thickTop="1" thickBot="1" x14ac:dyDescent="0.4">
      <c r="F7" s="78"/>
      <c r="G7" s="79"/>
      <c r="H7" s="80"/>
      <c r="I7" s="81"/>
      <c r="J7" s="80"/>
      <c r="K7" s="81"/>
      <c r="L7" s="80"/>
      <c r="M7" s="80"/>
      <c r="N7" s="80"/>
      <c r="O7" s="81"/>
      <c r="P7" s="80"/>
      <c r="Q7" s="81"/>
      <c r="R7" s="80"/>
      <c r="S7" s="79"/>
      <c r="T7" s="78"/>
      <c r="Y7" s="73"/>
      <c r="Z7" s="73"/>
      <c r="AA7" s="59"/>
    </row>
    <row r="8" spans="1:27" ht="30" customHeight="1" thickTop="1" thickBot="1" x14ac:dyDescent="0.25">
      <c r="B8" s="156" t="s">
        <v>78</v>
      </c>
      <c r="C8" s="157"/>
      <c r="D8" s="158"/>
      <c r="E8" s="62"/>
      <c r="F8" s="63">
        <v>5</v>
      </c>
      <c r="G8" s="64" t="s">
        <v>74</v>
      </c>
      <c r="H8" s="164" t="s">
        <v>72</v>
      </c>
      <c r="I8" s="163">
        <v>4</v>
      </c>
      <c r="J8" s="162" t="s">
        <v>0</v>
      </c>
      <c r="K8" s="163">
        <v>1</v>
      </c>
      <c r="L8" s="164" t="s">
        <v>71</v>
      </c>
      <c r="M8" s="165"/>
      <c r="N8" s="162" t="s">
        <v>68</v>
      </c>
      <c r="O8" s="163">
        <v>3</v>
      </c>
      <c r="P8" s="162" t="s">
        <v>0</v>
      </c>
      <c r="Q8" s="163">
        <v>2</v>
      </c>
      <c r="R8" s="164" t="s">
        <v>64</v>
      </c>
      <c r="S8" s="69" t="s">
        <v>76</v>
      </c>
      <c r="T8" s="64">
        <v>6</v>
      </c>
      <c r="V8" s="138" t="s">
        <v>22</v>
      </c>
      <c r="W8" s="138"/>
      <c r="X8" s="138"/>
      <c r="Y8" s="139" t="s">
        <v>71</v>
      </c>
      <c r="Z8" s="139"/>
      <c r="AA8" s="70">
        <v>10</v>
      </c>
    </row>
    <row r="9" spans="1:27" ht="14.1" customHeight="1" thickTop="1" thickBot="1" x14ac:dyDescent="0.4">
      <c r="F9" s="82"/>
      <c r="G9" s="83"/>
      <c r="H9" s="84"/>
      <c r="I9" s="85"/>
      <c r="J9" s="86"/>
      <c r="K9" s="85"/>
      <c r="L9" s="84"/>
      <c r="M9" s="86"/>
      <c r="N9" s="84"/>
      <c r="O9" s="85"/>
      <c r="P9" s="86"/>
      <c r="Q9" s="85"/>
      <c r="R9" s="84"/>
      <c r="S9" s="83"/>
      <c r="T9" s="82"/>
    </row>
    <row r="10" spans="1:27" ht="30" customHeight="1" thickTop="1" thickBot="1" x14ac:dyDescent="0.25">
      <c r="B10" s="135" t="s">
        <v>79</v>
      </c>
      <c r="C10" s="136"/>
      <c r="D10" s="137"/>
      <c r="E10" s="62"/>
      <c r="F10" s="87">
        <v>7</v>
      </c>
      <c r="G10" s="64" t="s">
        <v>76</v>
      </c>
      <c r="H10" s="164" t="s">
        <v>64</v>
      </c>
      <c r="I10" s="163">
        <v>0</v>
      </c>
      <c r="J10" s="162" t="s">
        <v>0</v>
      </c>
      <c r="K10" s="163">
        <v>1</v>
      </c>
      <c r="L10" s="164" t="s">
        <v>71</v>
      </c>
      <c r="M10" s="88"/>
      <c r="N10" s="89"/>
      <c r="O10" s="90"/>
      <c r="P10" s="89"/>
      <c r="Q10" s="90"/>
      <c r="R10" s="89"/>
      <c r="S10" s="91"/>
      <c r="T10" s="92"/>
      <c r="V10" s="138" t="s">
        <v>24</v>
      </c>
      <c r="W10" s="138"/>
      <c r="X10" s="138"/>
      <c r="Y10" s="139" t="s">
        <v>64</v>
      </c>
      <c r="Z10" s="139"/>
      <c r="AA10" s="70">
        <v>9</v>
      </c>
    </row>
    <row r="11" spans="1:27" ht="14.1" customHeight="1" thickTop="1" thickBot="1" x14ac:dyDescent="0.4">
      <c r="B11" s="93"/>
      <c r="C11" s="93"/>
      <c r="D11" s="93"/>
      <c r="F11" s="82"/>
      <c r="G11" s="83"/>
      <c r="H11" s="84"/>
      <c r="I11" s="85"/>
      <c r="J11" s="86"/>
      <c r="K11" s="85"/>
      <c r="L11" s="84"/>
      <c r="M11" s="60"/>
      <c r="N11" s="58"/>
      <c r="O11" s="59"/>
      <c r="P11" s="60"/>
      <c r="Q11" s="59"/>
      <c r="R11" s="58"/>
    </row>
    <row r="12" spans="1:27" ht="30" customHeight="1" thickTop="1" thickBot="1" x14ac:dyDescent="0.25">
      <c r="B12" s="135" t="s">
        <v>80</v>
      </c>
      <c r="C12" s="136"/>
      <c r="D12" s="137"/>
      <c r="E12" s="60"/>
      <c r="F12" s="87">
        <v>8</v>
      </c>
      <c r="G12" s="64" t="s">
        <v>74</v>
      </c>
      <c r="H12" s="162" t="s">
        <v>68</v>
      </c>
      <c r="I12" s="163">
        <v>2</v>
      </c>
      <c r="J12" s="162" t="s">
        <v>0</v>
      </c>
      <c r="K12" s="163">
        <v>7</v>
      </c>
      <c r="L12" s="164" t="s">
        <v>72</v>
      </c>
      <c r="M12" s="59"/>
      <c r="N12" s="58"/>
      <c r="O12" s="59"/>
      <c r="P12" s="60"/>
      <c r="Q12" s="59"/>
      <c r="R12" s="58"/>
      <c r="V12" s="138" t="s">
        <v>19</v>
      </c>
      <c r="W12" s="138"/>
      <c r="X12" s="138"/>
      <c r="Y12" s="139" t="s">
        <v>61</v>
      </c>
      <c r="Z12" s="139"/>
      <c r="AA12" s="70">
        <v>8</v>
      </c>
    </row>
    <row r="13" spans="1:27" ht="14.1" customHeight="1" thickTop="1" thickBot="1" x14ac:dyDescent="0.4">
      <c r="F13" s="82"/>
      <c r="G13" s="83"/>
      <c r="H13" s="84"/>
      <c r="I13" s="94"/>
      <c r="J13" s="86"/>
      <c r="K13" s="94"/>
      <c r="L13" s="84"/>
      <c r="M13" s="58"/>
      <c r="N13" s="58"/>
      <c r="O13" s="59"/>
      <c r="P13" s="60"/>
      <c r="Q13" s="59"/>
      <c r="R13" s="58"/>
    </row>
    <row r="14" spans="1:27" ht="30" customHeight="1" thickTop="1" thickBot="1" x14ac:dyDescent="0.25">
      <c r="B14" s="146" t="s">
        <v>81</v>
      </c>
      <c r="C14" s="147"/>
      <c r="D14" s="148"/>
      <c r="E14" s="62"/>
      <c r="F14" s="63">
        <v>9</v>
      </c>
      <c r="G14" s="64" t="s">
        <v>74</v>
      </c>
      <c r="H14" s="65" t="s">
        <v>82</v>
      </c>
      <c r="I14" s="66"/>
      <c r="J14" s="65" t="s">
        <v>0</v>
      </c>
      <c r="K14" s="66"/>
      <c r="L14" s="67" t="s">
        <v>83</v>
      </c>
      <c r="M14" s="68"/>
      <c r="N14" s="65" t="s">
        <v>84</v>
      </c>
      <c r="O14" s="66"/>
      <c r="P14" s="65" t="s">
        <v>0</v>
      </c>
      <c r="Q14" s="66"/>
      <c r="R14" s="67" t="s">
        <v>85</v>
      </c>
      <c r="S14" s="69" t="s">
        <v>75</v>
      </c>
      <c r="T14" s="64">
        <v>11</v>
      </c>
      <c r="V14" s="159" t="s">
        <v>21</v>
      </c>
      <c r="W14" s="160"/>
      <c r="X14" s="161"/>
      <c r="Y14" s="139" t="s">
        <v>69</v>
      </c>
      <c r="Z14" s="139"/>
      <c r="AA14" s="70">
        <v>7</v>
      </c>
    </row>
    <row r="15" spans="1:27" ht="14.1" customHeight="1" thickTop="1" thickBot="1" x14ac:dyDescent="0.4">
      <c r="B15" s="149"/>
      <c r="C15" s="150"/>
      <c r="D15" s="151"/>
      <c r="F15" s="71"/>
      <c r="H15" s="58"/>
      <c r="I15" s="59"/>
      <c r="J15" s="60"/>
      <c r="K15" s="59"/>
      <c r="L15" s="58"/>
      <c r="M15" s="58"/>
      <c r="N15" s="58"/>
      <c r="O15" s="59"/>
      <c r="P15" s="60"/>
      <c r="Q15" s="59"/>
      <c r="R15" s="58"/>
      <c r="T15" s="72"/>
      <c r="Y15" s="73"/>
      <c r="Z15" s="73"/>
    </row>
    <row r="16" spans="1:27" ht="30" customHeight="1" thickTop="1" thickBot="1" x14ac:dyDescent="0.25">
      <c r="B16" s="152"/>
      <c r="C16" s="153"/>
      <c r="D16" s="154"/>
      <c r="F16" s="74">
        <v>10</v>
      </c>
      <c r="G16" s="75" t="s">
        <v>76</v>
      </c>
      <c r="H16" s="65" t="s">
        <v>86</v>
      </c>
      <c r="I16" s="66"/>
      <c r="J16" s="65" t="s">
        <v>0</v>
      </c>
      <c r="K16" s="66"/>
      <c r="L16" s="67" t="s">
        <v>87</v>
      </c>
      <c r="M16" s="76"/>
      <c r="N16" s="65" t="s">
        <v>88</v>
      </c>
      <c r="O16" s="66"/>
      <c r="P16" s="65" t="s">
        <v>0</v>
      </c>
      <c r="Q16" s="66"/>
      <c r="R16" s="67" t="s">
        <v>89</v>
      </c>
      <c r="S16" s="77" t="s">
        <v>77</v>
      </c>
      <c r="T16" s="75">
        <v>12</v>
      </c>
      <c r="V16" s="159" t="s">
        <v>23</v>
      </c>
      <c r="W16" s="160"/>
      <c r="X16" s="161"/>
      <c r="Y16" s="139" t="s">
        <v>62</v>
      </c>
      <c r="Z16" s="139"/>
      <c r="AA16" s="70">
        <v>6</v>
      </c>
    </row>
    <row r="17" spans="2:27" ht="14.1" customHeight="1" thickTop="1" thickBot="1" x14ac:dyDescent="0.4">
      <c r="F17" s="78"/>
      <c r="G17" s="79"/>
      <c r="H17" s="80"/>
      <c r="I17" s="81"/>
      <c r="J17" s="80"/>
      <c r="K17" s="81"/>
      <c r="L17" s="80"/>
      <c r="M17" s="80"/>
      <c r="N17" s="80"/>
      <c r="O17" s="81"/>
      <c r="P17" s="80"/>
      <c r="Q17" s="81"/>
      <c r="R17" s="80"/>
      <c r="S17" s="79"/>
      <c r="T17" s="78"/>
      <c r="Y17" s="73"/>
      <c r="Z17" s="73"/>
      <c r="AA17" s="59"/>
    </row>
    <row r="18" spans="2:27" ht="30" customHeight="1" thickTop="1" thickBot="1" x14ac:dyDescent="0.25">
      <c r="B18" s="156" t="s">
        <v>90</v>
      </c>
      <c r="C18" s="157"/>
      <c r="D18" s="158"/>
      <c r="E18" s="62"/>
      <c r="F18" s="87">
        <v>13</v>
      </c>
      <c r="G18" s="64" t="s">
        <v>75</v>
      </c>
      <c r="H18" s="162" t="s">
        <v>67</v>
      </c>
      <c r="I18" s="163">
        <v>2</v>
      </c>
      <c r="J18" s="162" t="s">
        <v>0</v>
      </c>
      <c r="K18" s="163">
        <v>1</v>
      </c>
      <c r="L18" s="164" t="s">
        <v>63</v>
      </c>
      <c r="M18" s="165"/>
      <c r="N18" s="162" t="s">
        <v>65</v>
      </c>
      <c r="O18" s="163">
        <v>3</v>
      </c>
      <c r="P18" s="162" t="s">
        <v>0</v>
      </c>
      <c r="Q18" s="163">
        <v>0</v>
      </c>
      <c r="R18" s="164" t="s">
        <v>70</v>
      </c>
      <c r="S18" s="77" t="s">
        <v>77</v>
      </c>
      <c r="T18" s="95">
        <v>14</v>
      </c>
      <c r="V18" s="159" t="s">
        <v>25</v>
      </c>
      <c r="W18" s="160"/>
      <c r="X18" s="161"/>
      <c r="Y18" s="139" t="s">
        <v>66</v>
      </c>
      <c r="Z18" s="139"/>
      <c r="AA18" s="70">
        <v>5</v>
      </c>
    </row>
    <row r="19" spans="2:27" ht="14.1" customHeight="1" thickTop="1" thickBot="1" x14ac:dyDescent="0.4">
      <c r="F19" s="82"/>
      <c r="G19" s="83"/>
      <c r="H19" s="84"/>
      <c r="I19" s="85"/>
      <c r="J19" s="86"/>
      <c r="K19" s="85"/>
      <c r="L19" s="84"/>
      <c r="M19" s="86"/>
      <c r="N19" s="84"/>
      <c r="O19" s="85"/>
      <c r="P19" s="86"/>
      <c r="Q19" s="85"/>
      <c r="R19" s="84"/>
      <c r="S19" s="83"/>
      <c r="T19" s="82"/>
    </row>
    <row r="20" spans="2:27" ht="30" customHeight="1" thickTop="1" thickBot="1" x14ac:dyDescent="0.25">
      <c r="B20" s="135" t="s">
        <v>91</v>
      </c>
      <c r="C20" s="136"/>
      <c r="D20" s="137"/>
      <c r="E20" s="62"/>
      <c r="F20" s="87">
        <v>15</v>
      </c>
      <c r="G20" s="64" t="s">
        <v>77</v>
      </c>
      <c r="H20" s="164" t="s">
        <v>70</v>
      </c>
      <c r="I20" s="163">
        <v>2</v>
      </c>
      <c r="J20" s="162" t="s">
        <v>0</v>
      </c>
      <c r="K20" s="163">
        <v>1</v>
      </c>
      <c r="L20" s="164" t="s">
        <v>63</v>
      </c>
      <c r="M20" s="88"/>
      <c r="N20" s="89"/>
      <c r="O20" s="90"/>
      <c r="P20" s="89"/>
      <c r="Q20" s="90"/>
      <c r="R20" s="89"/>
      <c r="S20" s="91"/>
      <c r="T20" s="92"/>
      <c r="V20" s="138" t="s">
        <v>92</v>
      </c>
      <c r="W20" s="138"/>
      <c r="X20" s="138"/>
      <c r="Y20" s="139" t="s">
        <v>65</v>
      </c>
      <c r="Z20" s="139"/>
      <c r="AA20" s="70">
        <v>4</v>
      </c>
    </row>
    <row r="21" spans="2:27" ht="14.1" customHeight="1" thickTop="1" thickBot="1" x14ac:dyDescent="0.4">
      <c r="B21" s="93"/>
      <c r="C21" s="93"/>
      <c r="D21" s="93"/>
      <c r="F21" s="82"/>
      <c r="G21" s="83"/>
      <c r="H21" s="84"/>
      <c r="I21" s="85"/>
      <c r="J21" s="86"/>
      <c r="K21" s="85"/>
      <c r="L21" s="84"/>
      <c r="M21" s="60"/>
      <c r="N21" s="58"/>
      <c r="O21" s="59"/>
      <c r="P21" s="60"/>
      <c r="Q21" s="59"/>
      <c r="R21" s="58"/>
    </row>
    <row r="22" spans="2:27" ht="30" customHeight="1" thickTop="1" thickBot="1" x14ac:dyDescent="0.25">
      <c r="B22" s="135" t="s">
        <v>93</v>
      </c>
      <c r="C22" s="136"/>
      <c r="D22" s="137"/>
      <c r="E22" s="60"/>
      <c r="F22" s="87">
        <v>16</v>
      </c>
      <c r="G22" s="95" t="s">
        <v>75</v>
      </c>
      <c r="H22" s="162" t="s">
        <v>67</v>
      </c>
      <c r="I22" s="163">
        <v>0</v>
      </c>
      <c r="J22" s="162" t="s">
        <v>0</v>
      </c>
      <c r="K22" s="163">
        <v>1</v>
      </c>
      <c r="L22" s="162" t="s">
        <v>65</v>
      </c>
      <c r="M22" s="59"/>
      <c r="N22" s="58"/>
      <c r="O22" s="59"/>
      <c r="P22" s="60"/>
      <c r="Q22" s="59"/>
      <c r="R22" s="58"/>
      <c r="V22" s="138" t="s">
        <v>94</v>
      </c>
      <c r="W22" s="138"/>
      <c r="X22" s="138"/>
      <c r="Y22" s="139" t="s">
        <v>67</v>
      </c>
      <c r="Z22" s="139"/>
      <c r="AA22" s="70">
        <v>3</v>
      </c>
    </row>
    <row r="23" spans="2:27" ht="14.1" customHeight="1" thickTop="1" thickBot="1" x14ac:dyDescent="0.4"/>
    <row r="24" spans="2:27" ht="30" customHeight="1" thickBot="1" x14ac:dyDescent="0.4">
      <c r="V24" s="138" t="s">
        <v>95</v>
      </c>
      <c r="W24" s="138"/>
      <c r="X24" s="138"/>
      <c r="Y24" s="139" t="s">
        <v>70</v>
      </c>
      <c r="Z24" s="139"/>
      <c r="AA24" s="70">
        <v>2</v>
      </c>
    </row>
    <row r="25" spans="2:27" ht="14.1" customHeight="1" thickBot="1" x14ac:dyDescent="0.4"/>
    <row r="26" spans="2:27" ht="30" customHeight="1" thickBot="1" x14ac:dyDescent="0.4">
      <c r="V26" s="138" t="s">
        <v>96</v>
      </c>
      <c r="W26" s="138"/>
      <c r="X26" s="138"/>
      <c r="Y26" s="139" t="s">
        <v>63</v>
      </c>
      <c r="Z26" s="139"/>
      <c r="AA26" s="70">
        <v>1</v>
      </c>
    </row>
    <row r="27" spans="2:27" ht="14.1" customHeight="1" x14ac:dyDescent="0.35">
      <c r="Y27" s="73"/>
      <c r="Z27" s="73"/>
    </row>
  </sheetData>
  <sheetProtection algorithmName="SHA-512" hashValue="iQEU23EYgKtdeBohNUbqMCvrSoC15LzhLh9itlfNelzYSXCGw/wwk5t12f3zjY3ZtF1MoVOkxATfoJCzaUf2Ig==" saltValue="Xf6nyuXSyQ3arpQeQ7y0yg==" spinCount="100000" sheet="1" objects="1" scenarios="1"/>
  <mergeCells count="34"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  <mergeCell ref="V14:X14"/>
    <mergeCell ref="Y14:Z14"/>
    <mergeCell ref="V16:X16"/>
    <mergeCell ref="Y16:Z16"/>
    <mergeCell ref="B18:D18"/>
    <mergeCell ref="V18:X18"/>
    <mergeCell ref="Y18:Z18"/>
    <mergeCell ref="B14:D16"/>
    <mergeCell ref="B12:D12"/>
    <mergeCell ref="V12:X12"/>
    <mergeCell ref="Y12:Z12"/>
    <mergeCell ref="S1:X2"/>
    <mergeCell ref="B4:D6"/>
    <mergeCell ref="V4:X4"/>
    <mergeCell ref="Y4:Z4"/>
    <mergeCell ref="V6:X6"/>
    <mergeCell ref="Y6:Z6"/>
    <mergeCell ref="A1:R2"/>
    <mergeCell ref="B8:D8"/>
    <mergeCell ref="V8:X8"/>
    <mergeCell ref="Y8:Z8"/>
    <mergeCell ref="B10:D10"/>
    <mergeCell ref="V10:X10"/>
    <mergeCell ref="Y10:Z1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B13"/>
  <sheetViews>
    <sheetView zoomScale="110" zoomScaleNormal="110" workbookViewId="0">
      <selection activeCell="G7" sqref="G7"/>
    </sheetView>
  </sheetViews>
  <sheetFormatPr defaultRowHeight="12.75" x14ac:dyDescent="0.2"/>
  <cols>
    <col min="1" max="1" width="14.140625" style="99" customWidth="1"/>
    <col min="2" max="2" width="9.140625" style="17"/>
  </cols>
  <sheetData>
    <row r="1" spans="1:2" ht="24" thickTop="1" x14ac:dyDescent="0.35">
      <c r="A1" s="96" t="s">
        <v>61</v>
      </c>
      <c r="B1" s="15"/>
    </row>
    <row r="2" spans="1:2" ht="23.25" x14ac:dyDescent="0.35">
      <c r="A2" s="97" t="s">
        <v>62</v>
      </c>
      <c r="B2" s="15"/>
    </row>
    <row r="3" spans="1:2" ht="23.25" x14ac:dyDescent="0.35">
      <c r="A3" s="97" t="s">
        <v>63</v>
      </c>
      <c r="B3" s="15"/>
    </row>
    <row r="4" spans="1:2" ht="23.25" x14ac:dyDescent="0.35">
      <c r="A4" s="97" t="s">
        <v>64</v>
      </c>
      <c r="B4" s="15"/>
    </row>
    <row r="5" spans="1:2" ht="23.25" x14ac:dyDescent="0.35">
      <c r="A5" s="97" t="s">
        <v>65</v>
      </c>
      <c r="B5" s="15"/>
    </row>
    <row r="6" spans="1:2" ht="24" thickBot="1" x14ac:dyDescent="0.4">
      <c r="A6" s="98" t="s">
        <v>66</v>
      </c>
      <c r="B6" s="16"/>
    </row>
    <row r="7" spans="1:2" ht="24" thickTop="1" x14ac:dyDescent="0.35">
      <c r="A7" s="96" t="s">
        <v>67</v>
      </c>
      <c r="B7" s="15"/>
    </row>
    <row r="8" spans="1:2" ht="23.25" x14ac:dyDescent="0.35">
      <c r="A8" s="97" t="s">
        <v>68</v>
      </c>
      <c r="B8" s="15"/>
    </row>
    <row r="9" spans="1:2" ht="23.25" x14ac:dyDescent="0.35">
      <c r="A9" s="97" t="s">
        <v>69</v>
      </c>
      <c r="B9" s="15"/>
    </row>
    <row r="10" spans="1:2" ht="23.25" x14ac:dyDescent="0.35">
      <c r="A10" s="97" t="s">
        <v>70</v>
      </c>
      <c r="B10" s="15"/>
    </row>
    <row r="11" spans="1:2" ht="23.25" x14ac:dyDescent="0.35">
      <c r="A11" s="97" t="s">
        <v>71</v>
      </c>
      <c r="B11" s="15"/>
    </row>
    <row r="12" spans="1:2" ht="24" thickBot="1" x14ac:dyDescent="0.4">
      <c r="A12" s="98" t="s">
        <v>72</v>
      </c>
      <c r="B12" s="15"/>
    </row>
    <row r="13" spans="1:2" ht="13.5" thickTop="1" x14ac:dyDescent="0.2"/>
  </sheetData>
  <sheetProtection algorithmName="SHA-512" hashValue="VA6YGriBundSlGkcqHaTX+xRXX4Ow5mq5tKU1kDKbOZWqg4y1qmeZEyFt3V6Og6sQ6EZ+Rqifjd9GxhwZsgUXg==" saltValue="hmNeTJbzwZn10GpthrmDb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2004-06-25T23:52:39Z</cp:lastPrinted>
  <dcterms:created xsi:type="dcterms:W3CDTF">2003-04-10T01:25:59Z</dcterms:created>
  <dcterms:modified xsi:type="dcterms:W3CDTF">2022-05-14T21:12:19Z</dcterms:modified>
</cp:coreProperties>
</file>